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1'!$A$29:$F$49</definedName>
  </definedNames>
  <calcPr calcId="145621"/>
</workbook>
</file>

<file path=xl/calcChain.xml><?xml version="1.0" encoding="utf-8"?>
<calcChain xmlns="http://schemas.openxmlformats.org/spreadsheetml/2006/main">
  <c r="I30" i="3" l="1"/>
  <c r="I31" i="3" l="1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 l="1"/>
  <c r="F2" i="3"/>
  <c r="F1" i="3" l="1"/>
  <c r="A2" i="1"/>
  <c r="B5" i="1"/>
  <c r="B40" i="2"/>
  <c r="B7" i="1"/>
  <c r="B6" i="1"/>
  <c r="B8" i="1"/>
  <c r="B4" i="1"/>
  <c r="A2" i="3"/>
  <c r="B12" i="1"/>
  <c r="C19" i="1"/>
  <c r="C1" i="1" s="1"/>
</calcChain>
</file>

<file path=xl/sharedStrings.xml><?xml version="1.0" encoding="utf-8"?>
<sst xmlns="http://schemas.openxmlformats.org/spreadsheetml/2006/main" count="209" uniqueCount="194">
  <si>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</si>
  <si>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</si>
  <si>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</si>
  <si>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</si>
  <si>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</si>
  <si>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</si>
  <si>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</si>
  <si>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</si>
  <si>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</si>
  <si>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</si>
  <si>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</si>
  <si>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</si>
  <si>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</si>
  <si>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</si>
  <si>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</si>
  <si>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</si>
  <si>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</si>
  <si>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</si>
  <si>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</si>
  <si>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</si>
  <si>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</si>
  <si>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</si>
  <si>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</si>
  <si>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</si>
  <si>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</si>
  <si>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</si>
  <si>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</si>
  <si>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</si>
  <si>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</si>
  <si>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</si>
  <si>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</si>
  <si>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</si>
  <si>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</si>
  <si>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</si>
  <si>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</si>
  <si>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</si>
  <si>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</si>
  <si>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</si>
  <si>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</si>
  <si>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</si>
  <si>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</si>
  <si>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</si>
  <si>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</si>
  <si>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</si>
  <si>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</si>
  <si>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</si>
  <si>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</si>
  <si>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</si>
  <si>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</si>
  <si>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</si>
  <si>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</si>
  <si>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</si>
  <si>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</si>
  <si>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</si>
  <si>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</si>
  <si>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</si>
  <si>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</si>
  <si>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</si>
  <si>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</si>
  <si>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</si>
  <si>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</si>
  <si>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</si>
  <si>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</si>
  <si>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</si>
  <si>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</si>
  <si>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</si>
  <si>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</si>
  <si>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</si>
  <si>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</si>
  <si>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</si>
  <si>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</si>
  <si>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</si>
  <si>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</si>
  <si>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</si>
  <si>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</si>
  <si>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</si>
  <si>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</si>
  <si>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</si>
  <si>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</si>
  <si>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</si>
  <si>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</si>
  <si>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</si>
  <si>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</si>
  <si>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</si>
  <si>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</si>
  <si>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Сума закупівлі на рік, грн. з ПДВ:</t>
  </si>
  <si>
    <t>Сума,
грн. з ПДВ</t>
  </si>
  <si>
    <t>Вказати основних клієнтів за напрямком даної закупівлі.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</si>
  <si>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</si>
  <si>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</si>
  <si>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</si>
  <si>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</si>
  <si>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</si>
  <si>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• 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</si>
  <si>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</si>
  <si>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</si>
  <si>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</si>
  <si>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Додаток 1. Комерційна пропозиція на закупівлю</t>
  </si>
  <si>
    <t>Офіційний сайт компанії Учасника (за наявності)</t>
  </si>
  <si>
    <t>Термін надання пропозиції включно до</t>
  </si>
  <si>
    <t>Детальні характеристики предмету закупівлі надано у Додатку 1.</t>
  </si>
  <si>
    <t>•  Довідка про включення до ЄДРПОУ;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</si>
  <si>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</si>
  <si>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Місце розкриття пропозицій: м. Київ, 04112, вул. Дорогожицька, 1.</t>
  </si>
  <si>
    <t>Оригінал пропозиції подається в друкованому вигляді особисто або кур’єрською службою на адресу: м. Київ, 04112, вул. Дорогожицька, 1, галерея 1, кімната 1.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</si>
  <si>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мм.</t>
  </si>
  <si>
    <t>Переможцем процедури закупівлі буде обраний той Учасник, пропозиція якого відповідає вимогам Замовника, які викладено у даній документації, з мінімальною ціною.</t>
  </si>
  <si>
    <t>tender-440@foxtrot.kiev.ua</t>
  </si>
  <si>
    <t>Протипожежні двері</t>
  </si>
  <si>
    <t xml:space="preserve">КИЇВ вул.АНТОНОВИЧА, 50 </t>
  </si>
  <si>
    <t>ІРПІНЬ, вул. Шевченко , 4-г</t>
  </si>
  <si>
    <t>Шостка, вул.Волі , 30</t>
  </si>
  <si>
    <t>Запоріжжя пр.  Соборний , 175</t>
  </si>
  <si>
    <t>Чернівці вул.Університетська,2</t>
  </si>
  <si>
    <t>Одесавул. Новощіпний ряд, 2</t>
  </si>
  <si>
    <t>Кривий Ріг вул.  200 років Кривого Рогу у, 7д</t>
  </si>
  <si>
    <t>Інгулець,  вул. Неделина , 43</t>
  </si>
  <si>
    <t>2000*700</t>
  </si>
  <si>
    <t>2000*1610</t>
  </si>
  <si>
    <t>2130*1030</t>
  </si>
  <si>
    <t xml:space="preserve">2120*2090 </t>
  </si>
  <si>
    <t>1935*1865</t>
  </si>
  <si>
    <t>2040*1485</t>
  </si>
  <si>
    <t>2350*900</t>
  </si>
  <si>
    <t xml:space="preserve">2050*1470   </t>
  </si>
  <si>
    <t>2040*1190</t>
  </si>
  <si>
    <t>2350*1300</t>
  </si>
  <si>
    <t>2000*800</t>
  </si>
  <si>
    <t>2010*1010</t>
  </si>
  <si>
    <t>2470*1950</t>
  </si>
  <si>
    <t>2450*1350</t>
  </si>
  <si>
    <t>2000*1050</t>
  </si>
  <si>
    <t>2400*1400</t>
  </si>
  <si>
    <t>2025*1850</t>
  </si>
  <si>
    <t>2300* 1200</t>
  </si>
  <si>
    <t>2060*1170</t>
  </si>
  <si>
    <t>Область</t>
  </si>
  <si>
    <t>Київська</t>
  </si>
  <si>
    <t>Сумська</t>
  </si>
  <si>
    <t>Донецька</t>
  </si>
  <si>
    <t>Чернівецька</t>
  </si>
  <si>
    <t>Львівська</t>
  </si>
  <si>
    <t>Одеська</t>
  </si>
  <si>
    <t>Миколаївська</t>
  </si>
  <si>
    <t>Дніпропетровська</t>
  </si>
  <si>
    <t>Обухів, вул.Каштановая,6/1</t>
  </si>
  <si>
    <t>Ступінь вогнестійкості дверей: EI- 60. Підтвердити.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</si>
  <si>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</si>
  <si>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</si>
  <si>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</si>
  <si>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</si>
  <si>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</si>
  <si>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</si>
  <si>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</si>
  <si>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</si>
  <si>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</si>
  <si>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</si>
  <si>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</si>
  <si>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</si>
  <si>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</si>
  <si>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</si>
  <si>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</si>
  <si>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</si>
  <si>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</si>
  <si>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</si>
  <si>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</si>
  <si>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</si>
  <si>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</si>
  <si>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Кількість дверей планова</t>
  </si>
  <si>
    <t>Підтвердити наявність сертифікатів на продукцію та ліцензії на виконання робіт.</t>
  </si>
  <si>
    <t>•  Копії сертифікатів на продукцію та ліцензії на виконання робіт;</t>
  </si>
  <si>
    <t>Гарантійний строк на двері: не менше 36 місяців. Підтвердити або вказати свої умови.</t>
  </si>
  <si>
    <t>Умови оплати: безготівкова оплата протягом 5-ти банківських днів після поставки та надання всіх бухгалтерських документів (рахунок-фактура, видаткова накладна, зареєстрована податкова накладна). Можлива часткова передоплата не більше 50% від суми замовлення. Підтвердити або вказати свої умови.</t>
  </si>
  <si>
    <t>Ціна дверей, грн. з ПДВ</t>
  </si>
  <si>
    <t>Ціна монтажу, грн. з ПДВ</t>
  </si>
  <si>
    <t>КИЇВ пр. Степана Бандери пр., 21</t>
  </si>
  <si>
    <t>Лиман,вул. Привокзальна , 19в</t>
  </si>
  <si>
    <t>Енергодар   пр. Будівельників , 27-а</t>
  </si>
  <si>
    <t>Запорізька</t>
  </si>
  <si>
    <t>Дрогобич вул.  П.Орлика, 18б</t>
  </si>
  <si>
    <t>Одеса вул. Дніпропетровська дорога,125-Б</t>
  </si>
  <si>
    <t xml:space="preserve">Миколаїв пр. Корабелів ,14 </t>
  </si>
  <si>
    <t>Миколаїв пр. Центральний, 27Б/1</t>
  </si>
  <si>
    <t>Миколаїв пр. Центральний , 259/1</t>
  </si>
  <si>
    <t>Розмір отвору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</si>
  <si>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</si>
  <si>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</si>
  <si>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Строки поставки та виконання робіт по монтажу: не більше 45 календарних днів з дати підписання договору та не більше 14 календарних днів з дати отримання часткової передоплати. Підтвердити або вказати свої умови.</t>
  </si>
  <si>
    <t>Підтвердити можливість виконання поставки та монтажу протипожежних дверей за адресною програмою, яка зазначена в даній закупівлі.</t>
  </si>
  <si>
    <t>Ціна доставки, грн. з ПДВ</t>
  </si>
  <si>
    <t>Тендерна пропозиція має включати:
   вартість всіх матеріалів і робіт;
   вартість доставки та монтажу за адресною програмою Замовника;
Підтвердити або вказати свої умови.</t>
  </si>
  <si>
    <t>Адреси доставки та монтажу</t>
  </si>
  <si>
    <t>Критерієм вибору переможця є дотримання зазначених строків доставки і монтажу та ціна.</t>
  </si>
  <si>
    <t>Гарантійний строк на роботи з монтажу: не менше 12 місяців. Підтвердити або вказати свої умови.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</si>
</sst>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.00_ ;[Red]\-#,##0.00\ "/>
    <numFmt numFmtId="169" formatCode="_-* #,##0_р_._-;\-* #,##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mbria"/>
      <family val="2"/>
      <charset val="204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4" fillId="0" borderId="0" xfId="0" applyFont="1"/>
    <xf numFmtId="0" fontId="2" fillId="0" borderId="0" xfId="0" applyFont="1"/>
    <xf numFmtId="0" fontId="12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top" wrapText="1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vertical="top"/>
    </xf>
    <xf numFmtId="0" fontId="6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/>
    </xf>
    <xf numFmtId="4" fontId="18" fillId="0" borderId="2" xfId="4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7" fillId="0" borderId="2" xfId="0" applyFont="1" applyBorder="1" applyAlignment="1">
      <alignment vertical="top" wrapText="1"/>
    </xf>
    <xf numFmtId="0" fontId="16" fillId="0" borderId="0" xfId="0" applyFont="1" applyFill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/>
    <xf numFmtId="0" fontId="22" fillId="0" borderId="5" xfId="0" applyFont="1" applyBorder="1" applyAlignment="1">
      <alignment vertical="center" wrapText="1"/>
    </xf>
    <xf numFmtId="0" fontId="18" fillId="0" borderId="2" xfId="3" applyFont="1" applyFill="1" applyBorder="1" applyAlignment="1">
      <alignment horizontal="center" vertical="center" wrapText="1"/>
    </xf>
    <xf numFmtId="4" fontId="18" fillId="0" borderId="2" xfId="4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left" vertical="top" wrapText="1"/>
    </xf>
    <xf numFmtId="165" fontId="10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7" fontId="16" fillId="0" borderId="0" xfId="0" applyNumberFormat="1" applyFont="1" applyAlignment="1">
      <alignment wrapText="1"/>
    </xf>
    <xf numFmtId="0" fontId="8" fillId="0" borderId="5" xfId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7" fillId="0" borderId="0" xfId="0" applyFont="1" applyBorder="1" applyAlignment="1">
      <alignment vertical="top"/>
    </xf>
    <xf numFmtId="49" fontId="17" fillId="0" borderId="2" xfId="2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/>
    </xf>
    <xf numFmtId="0" fontId="6" fillId="0" borderId="0" xfId="0" applyNumberFormat="1" applyFont="1" applyFill="1" applyAlignment="1">
      <alignment vertical="center" wrapText="1"/>
    </xf>
    <xf numFmtId="168" fontId="17" fillId="0" borderId="2" xfId="2" applyNumberFormat="1" applyFont="1" applyFill="1" applyBorder="1" applyAlignment="1" applyProtection="1">
      <alignment vertical="center" wrapText="1"/>
      <protection locked="0"/>
    </xf>
    <xf numFmtId="2" fontId="7" fillId="0" borderId="0" xfId="0" applyNumberFormat="1" applyFont="1" applyFill="1" applyAlignment="1">
      <alignment vertical="center" wrapText="1"/>
    </xf>
    <xf numFmtId="4" fontId="18" fillId="2" borderId="2" xfId="3" applyNumberFormat="1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left" vertical="center" wrapText="1"/>
    </xf>
    <xf numFmtId="164" fontId="17" fillId="2" borderId="2" xfId="2" applyFont="1" applyFill="1" applyBorder="1" applyAlignment="1">
      <alignment horizontal="right" vertical="center" wrapText="1" indent="2"/>
    </xf>
    <xf numFmtId="0" fontId="1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>
      <alignment horizontal="right" wrapText="1"/>
    </xf>
    <xf numFmtId="167" fontId="17" fillId="2" borderId="2" xfId="2" applyNumberFormat="1" applyFont="1" applyFill="1" applyBorder="1" applyAlignment="1">
      <alignment horizontal="right" vertical="center" wrapText="1" indent="2"/>
    </xf>
    <xf numFmtId="165" fontId="30" fillId="0" borderId="5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6" fillId="2" borderId="6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167" fontId="16" fillId="0" borderId="6" xfId="2" applyNumberFormat="1" applyFont="1" applyFill="1" applyBorder="1" applyAlignment="1">
      <alignment horizontal="left" vertical="center" wrapText="1"/>
    </xf>
    <xf numFmtId="167" fontId="16" fillId="0" borderId="9" xfId="2" applyNumberFormat="1" applyFont="1" applyFill="1" applyBorder="1" applyAlignment="1">
      <alignment horizontal="left" vertical="center" wrapText="1"/>
    </xf>
    <xf numFmtId="167" fontId="16" fillId="0" borderId="7" xfId="2" applyNumberFormat="1" applyFont="1" applyFill="1" applyBorder="1" applyAlignment="1">
      <alignment horizontal="left" vertical="center" wrapText="1"/>
    </xf>
    <xf numFmtId="0" fontId="17" fillId="2" borderId="6" xfId="3" applyFont="1" applyFill="1" applyBorder="1" applyAlignment="1">
      <alignment horizontal="left" vertical="center" wrapText="1"/>
    </xf>
    <xf numFmtId="0" fontId="17" fillId="2" borderId="9" xfId="3" applyFont="1" applyFill="1" applyBorder="1" applyAlignment="1">
      <alignment horizontal="left" vertical="center" wrapText="1"/>
    </xf>
    <xf numFmtId="0" fontId="17" fillId="2" borderId="7" xfId="3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left" vertical="center" wrapText="1"/>
    </xf>
    <xf numFmtId="49" fontId="16" fillId="0" borderId="6" xfId="1" applyNumberFormat="1" applyFont="1" applyFill="1" applyBorder="1" applyAlignment="1">
      <alignment horizontal="left" vertical="center" wrapText="1"/>
    </xf>
    <xf numFmtId="49" fontId="16" fillId="0" borderId="9" xfId="1" applyNumberFormat="1" applyFont="1" applyFill="1" applyBorder="1" applyAlignment="1">
      <alignment horizontal="left" vertical="center" wrapText="1"/>
    </xf>
    <xf numFmtId="49" fontId="16" fillId="0" borderId="7" xfId="1" applyNumberFormat="1" applyFont="1" applyFill="1" applyBorder="1" applyAlignment="1">
      <alignment horizontal="left" vertical="center" wrapText="1"/>
    </xf>
    <xf numFmtId="166" fontId="16" fillId="0" borderId="6" xfId="0" applyNumberFormat="1" applyFont="1" applyFill="1" applyBorder="1" applyAlignment="1">
      <alignment horizontal="left" vertical="center" wrapText="1"/>
    </xf>
    <xf numFmtId="166" fontId="16" fillId="0" borderId="9" xfId="0" applyNumberFormat="1" applyFont="1" applyFill="1" applyBorder="1" applyAlignment="1">
      <alignment horizontal="left" vertical="center" wrapText="1"/>
    </xf>
    <xf numFmtId="166" fontId="16" fillId="0" borderId="7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169" fontId="17" fillId="2" borderId="6" xfId="2" applyNumberFormat="1" applyFont="1" applyFill="1" applyBorder="1" applyAlignment="1">
      <alignment horizontal="left" vertical="center" wrapText="1"/>
    </xf>
    <xf numFmtId="169" fontId="17" fillId="2" borderId="9" xfId="2" applyNumberFormat="1" applyFont="1" applyFill="1" applyBorder="1" applyAlignment="1">
      <alignment horizontal="left" vertical="center" wrapText="1"/>
    </xf>
    <xf numFmtId="169" fontId="17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166" fontId="10" fillId="0" borderId="0" xfId="0" applyNumberFormat="1" applyFont="1" applyFill="1" applyBorder="1" applyAlignment="1">
      <alignment horizontal="left" wrapText="1"/>
    </xf>
    <xf numFmtId="164" fontId="17" fillId="2" borderId="2" xfId="2" applyFont="1" applyFill="1" applyBorder="1" applyAlignment="1">
      <alignment horizontal="left" vertical="center" wrapText="1"/>
    </xf>
  </cellXfs>
  <cellStyles count="9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 3" xfId="7"/>
    <cellStyle name="Обычный_1.3. Шаблон спецификации" xfId="3"/>
    <cellStyle name="Стиль 1" xfId="6"/>
    <cellStyle name="Финансовый" xfId="2" builtinId="3"/>
    <cellStyle name="Финансовый 2" xfId="8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225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77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7" customWidth="1"/>
    <col min="3" max="16384" width="9.140625" style="9" hidden="1"/>
  </cols>
  <sheetData>
    <row r="1" spans="1:3" ht="18" customHeight="1" x14ac:dyDescent="0.25">
      <c r="A1" s="80" t="s">
        <v>34</v>
      </c>
      <c r="B1" s="80"/>
      <c r="C1" s="8"/>
    </row>
    <row r="2" spans="1:3" ht="14.25" customHeight="1" x14ac:dyDescent="0.25">
      <c r="A2" s="81" t="s">
        <v>74</v>
      </c>
      <c r="B2" s="82"/>
      <c r="C2" s="8"/>
    </row>
    <row r="3" spans="1:3" ht="25.5" customHeight="1" x14ac:dyDescent="0.25">
      <c r="A3" s="75" t="s">
        <v>75</v>
      </c>
      <c r="B3" s="12" t="s">
        <v>108</v>
      </c>
      <c r="C3" s="56"/>
    </row>
    <row r="4" spans="1:3" ht="14.25" customHeight="1" x14ac:dyDescent="0.25">
      <c r="A4" s="77"/>
      <c r="B4" s="16" t="s">
        <v>100</v>
      </c>
    </row>
    <row r="5" spans="1:3" ht="14.25" customHeight="1" x14ac:dyDescent="0.25">
      <c r="A5" s="75" t="s">
        <v>76</v>
      </c>
      <c r="B5" s="28" t="s">
        <v>5</v>
      </c>
    </row>
    <row r="6" spans="1:3" ht="14.25" customHeight="1" x14ac:dyDescent="0.25">
      <c r="A6" s="76"/>
      <c r="B6" s="16" t="s">
        <v>81</v>
      </c>
    </row>
    <row r="7" spans="1:3" ht="14.25" customHeight="1" x14ac:dyDescent="0.25">
      <c r="A7" s="76"/>
      <c r="B7" s="39" t="s">
        <v>84</v>
      </c>
    </row>
    <row r="8" spans="1:3" ht="14.25" customHeight="1" x14ac:dyDescent="0.25">
      <c r="A8" s="76"/>
      <c r="B8" s="53" t="s">
        <v>107</v>
      </c>
    </row>
    <row r="9" spans="1:3" ht="14.25" customHeight="1" x14ac:dyDescent="0.25">
      <c r="A9" s="76"/>
      <c r="B9" s="16" t="s">
        <v>6</v>
      </c>
    </row>
    <row r="10" spans="1:3" ht="28.5" customHeight="1" x14ac:dyDescent="0.25">
      <c r="A10" s="77"/>
      <c r="B10" s="29" t="s">
        <v>7</v>
      </c>
    </row>
    <row r="11" spans="1:3" ht="14.25" customHeight="1" x14ac:dyDescent="0.25">
      <c r="A11" s="78" t="s">
        <v>69</v>
      </c>
      <c r="B11" s="79"/>
    </row>
    <row r="12" spans="1:3" ht="42.75" customHeight="1" x14ac:dyDescent="0.25">
      <c r="A12" s="75" t="s">
        <v>8</v>
      </c>
      <c r="B12" s="28" t="s">
        <v>9</v>
      </c>
    </row>
    <row r="13" spans="1:3" ht="14.25" customHeight="1" x14ac:dyDescent="0.25">
      <c r="A13" s="76"/>
      <c r="B13" s="31" t="s">
        <v>33</v>
      </c>
    </row>
    <row r="14" spans="1:3" ht="42.75" customHeight="1" x14ac:dyDescent="0.25">
      <c r="A14" s="77"/>
      <c r="B14" s="29" t="s">
        <v>83</v>
      </c>
    </row>
    <row r="15" spans="1:3" ht="14.25" customHeight="1" x14ac:dyDescent="0.25">
      <c r="A15" s="78" t="s">
        <v>70</v>
      </c>
      <c r="B15" s="79"/>
    </row>
    <row r="16" spans="1:3" ht="14.25" customHeight="1" x14ac:dyDescent="0.25">
      <c r="A16" s="75" t="s">
        <v>10</v>
      </c>
      <c r="B16" s="28" t="s">
        <v>11</v>
      </c>
    </row>
    <row r="17" spans="1:2" ht="42.75" customHeight="1" x14ac:dyDescent="0.25">
      <c r="A17" s="76"/>
      <c r="B17" s="16" t="s">
        <v>105</v>
      </c>
    </row>
    <row r="18" spans="1:2" ht="42.75" customHeight="1" x14ac:dyDescent="0.25">
      <c r="A18" s="77"/>
      <c r="B18" s="31" t="s">
        <v>62</v>
      </c>
    </row>
    <row r="19" spans="1:2" ht="14.25" customHeight="1" x14ac:dyDescent="0.25">
      <c r="A19" s="75" t="s">
        <v>12</v>
      </c>
      <c r="B19" s="28" t="s">
        <v>30</v>
      </c>
    </row>
    <row r="20" spans="1:2" ht="29.25" customHeight="1" x14ac:dyDescent="0.25">
      <c r="A20" s="76"/>
      <c r="B20" s="54" t="s">
        <v>89</v>
      </c>
    </row>
    <row r="21" spans="1:2" ht="14.25" customHeight="1" x14ac:dyDescent="0.25">
      <c r="A21" s="76"/>
      <c r="B21" s="16" t="s">
        <v>31</v>
      </c>
    </row>
    <row r="22" spans="1:2" ht="14.25" customHeight="1" x14ac:dyDescent="0.25">
      <c r="A22" s="76"/>
      <c r="B22" s="54" t="s">
        <v>94</v>
      </c>
    </row>
    <row r="23" spans="1:2" ht="14.25" customHeight="1" x14ac:dyDescent="0.25">
      <c r="A23" s="76"/>
      <c r="B23" s="54" t="s">
        <v>90</v>
      </c>
    </row>
    <row r="24" spans="1:2" ht="14.25" customHeight="1" x14ac:dyDescent="0.25">
      <c r="A24" s="76"/>
      <c r="B24" s="54" t="s">
        <v>91</v>
      </c>
    </row>
    <row r="25" spans="1:2" ht="14.25" customHeight="1" x14ac:dyDescent="0.25">
      <c r="A25" s="76"/>
      <c r="B25" s="54" t="s">
        <v>101</v>
      </c>
    </row>
    <row r="26" spans="1:2" ht="28.5" customHeight="1" x14ac:dyDescent="0.25">
      <c r="A26" s="76"/>
      <c r="B26" s="54" t="s">
        <v>92</v>
      </c>
    </row>
    <row r="27" spans="1:2" ht="42.75" customHeight="1" x14ac:dyDescent="0.25">
      <c r="A27" s="76"/>
      <c r="B27" s="55" t="s">
        <v>93</v>
      </c>
    </row>
    <row r="28" spans="1:2" ht="14.25" customHeight="1" x14ac:dyDescent="0.25">
      <c r="A28" s="76"/>
      <c r="B28" s="55" t="s">
        <v>170</v>
      </c>
    </row>
    <row r="29" spans="1:2" ht="14.25" customHeight="1" x14ac:dyDescent="0.25">
      <c r="A29" s="76"/>
      <c r="B29" s="55"/>
    </row>
    <row r="30" spans="1:2" ht="14.25" customHeight="1" x14ac:dyDescent="0.25">
      <c r="A30" s="77"/>
      <c r="B30" s="55" t="s">
        <v>185</v>
      </c>
    </row>
    <row r="31" spans="1:2" ht="71.25" customHeight="1" x14ac:dyDescent="0.25">
      <c r="A31" s="25" t="s">
        <v>95</v>
      </c>
      <c r="B31" s="51" t="s">
        <v>96</v>
      </c>
    </row>
    <row r="32" spans="1:2" ht="28.5" customHeight="1" x14ac:dyDescent="0.25">
      <c r="A32" s="75" t="s">
        <v>13</v>
      </c>
      <c r="B32" s="28" t="s">
        <v>32</v>
      </c>
    </row>
    <row r="33" spans="1:2" ht="14.25" customHeight="1" x14ac:dyDescent="0.25">
      <c r="A33" s="76"/>
      <c r="B33" s="54" t="s">
        <v>57</v>
      </c>
    </row>
    <row r="34" spans="1:2" ht="14.25" customHeight="1" x14ac:dyDescent="0.25">
      <c r="A34" s="76"/>
      <c r="B34" s="54" t="s">
        <v>64</v>
      </c>
    </row>
    <row r="35" spans="1:2" ht="28.5" customHeight="1" x14ac:dyDescent="0.25">
      <c r="A35" s="77"/>
      <c r="B35" s="54" t="s">
        <v>65</v>
      </c>
    </row>
    <row r="36" spans="1:2" ht="14.25" customHeight="1" x14ac:dyDescent="0.25">
      <c r="A36" s="78" t="s">
        <v>71</v>
      </c>
      <c r="B36" s="79"/>
    </row>
    <row r="37" spans="1:2" ht="14.25" customHeight="1" x14ac:dyDescent="0.25">
      <c r="A37" s="75" t="s">
        <v>14</v>
      </c>
      <c r="B37" s="28" t="s">
        <v>15</v>
      </c>
    </row>
    <row r="38" spans="1:2" ht="42.75" customHeight="1" x14ac:dyDescent="0.25">
      <c r="A38" s="76"/>
      <c r="B38" s="16" t="s">
        <v>104</v>
      </c>
    </row>
    <row r="39" spans="1:2" ht="28.5" customHeight="1" x14ac:dyDescent="0.25">
      <c r="A39" s="76"/>
      <c r="B39" s="16" t="s">
        <v>55</v>
      </c>
    </row>
    <row r="40" spans="1:2" ht="14.25" customHeight="1" x14ac:dyDescent="0.25">
      <c r="A40" s="77"/>
      <c r="B40" s="30" t="str">
        <f>$B$8</f>
        <v>tender-440@foxtrot.kiev.ua</v>
      </c>
    </row>
    <row r="41" spans="1:2" ht="14.25" customHeight="1" x14ac:dyDescent="0.25">
      <c r="A41" s="75" t="s">
        <v>16</v>
      </c>
      <c r="B41" s="48" t="s">
        <v>103</v>
      </c>
    </row>
    <row r="42" spans="1:2" ht="14.25" customHeight="1" x14ac:dyDescent="0.25">
      <c r="A42" s="76"/>
      <c r="B42" s="39" t="s">
        <v>78</v>
      </c>
    </row>
    <row r="43" spans="1:2" ht="14.25" customHeight="1" x14ac:dyDescent="0.25">
      <c r="A43" s="76"/>
      <c r="B43" s="74">
        <v>43307</v>
      </c>
    </row>
    <row r="44" spans="1:2" ht="42.75" customHeight="1" x14ac:dyDescent="0.25">
      <c r="A44" s="77"/>
      <c r="B44" s="49" t="s">
        <v>79</v>
      </c>
    </row>
    <row r="45" spans="1:2" ht="71.25" customHeight="1" x14ac:dyDescent="0.25">
      <c r="A45" s="75" t="s">
        <v>17</v>
      </c>
      <c r="B45" s="28" t="s">
        <v>77</v>
      </c>
    </row>
    <row r="46" spans="1:2" ht="28.5" customHeight="1" x14ac:dyDescent="0.25">
      <c r="A46" s="76"/>
      <c r="B46" s="16" t="s">
        <v>18</v>
      </c>
    </row>
    <row r="47" spans="1:2" ht="14.25" customHeight="1" x14ac:dyDescent="0.25">
      <c r="A47" s="77"/>
      <c r="B47" s="16" t="s">
        <v>19</v>
      </c>
    </row>
    <row r="48" spans="1:2" ht="14.25" customHeight="1" x14ac:dyDescent="0.25">
      <c r="A48" s="78" t="s">
        <v>72</v>
      </c>
      <c r="B48" s="79"/>
    </row>
    <row r="49" spans="1:2" ht="28.5" customHeight="1" x14ac:dyDescent="0.25">
      <c r="A49" s="75" t="s">
        <v>20</v>
      </c>
      <c r="B49" s="33" t="s">
        <v>192</v>
      </c>
    </row>
    <row r="50" spans="1:2" ht="42.75" customHeight="1" x14ac:dyDescent="0.25">
      <c r="A50" s="76"/>
      <c r="B50" s="32" t="s">
        <v>106</v>
      </c>
    </row>
    <row r="51" spans="1:2" ht="28.5" customHeight="1" x14ac:dyDescent="0.25">
      <c r="A51" s="76"/>
      <c r="B51" s="32" t="s">
        <v>54</v>
      </c>
    </row>
    <row r="52" spans="1:2" ht="14.25" customHeight="1" x14ac:dyDescent="0.25">
      <c r="A52" s="77"/>
      <c r="B52" s="34" t="s">
        <v>63</v>
      </c>
    </row>
    <row r="53" spans="1:2" ht="57" customHeight="1" x14ac:dyDescent="0.25">
      <c r="A53" s="17" t="s">
        <v>21</v>
      </c>
      <c r="B53" s="16" t="s">
        <v>22</v>
      </c>
    </row>
    <row r="54" spans="1:2" ht="14.25" customHeight="1" x14ac:dyDescent="0.25">
      <c r="A54" s="75" t="s">
        <v>23</v>
      </c>
      <c r="B54" s="28" t="s">
        <v>24</v>
      </c>
    </row>
    <row r="55" spans="1:2" ht="28.5" customHeight="1" x14ac:dyDescent="0.25">
      <c r="A55" s="76"/>
      <c r="B55" s="54" t="s">
        <v>58</v>
      </c>
    </row>
    <row r="56" spans="1:2" ht="14.25" customHeight="1" x14ac:dyDescent="0.25">
      <c r="A56" s="76"/>
      <c r="B56" s="54" t="s">
        <v>59</v>
      </c>
    </row>
    <row r="57" spans="1:2" ht="42.75" customHeight="1" x14ac:dyDescent="0.25">
      <c r="A57" s="77"/>
      <c r="B57" s="29" t="s">
        <v>52</v>
      </c>
    </row>
    <row r="58" spans="1:2" ht="14.25" customHeight="1" x14ac:dyDescent="0.25">
      <c r="A58" s="75" t="s">
        <v>25</v>
      </c>
      <c r="B58" s="28" t="s">
        <v>26</v>
      </c>
    </row>
    <row r="59" spans="1:2" ht="14.25" customHeight="1" x14ac:dyDescent="0.25">
      <c r="A59" s="76"/>
      <c r="B59" s="54" t="s">
        <v>60</v>
      </c>
    </row>
    <row r="60" spans="1:2" ht="28.5" customHeight="1" x14ac:dyDescent="0.25">
      <c r="A60" s="76"/>
      <c r="B60" s="54" t="s">
        <v>61</v>
      </c>
    </row>
    <row r="61" spans="1:2" ht="42.75" customHeight="1" x14ac:dyDescent="0.25">
      <c r="A61" s="77"/>
      <c r="B61" s="29" t="s">
        <v>27</v>
      </c>
    </row>
    <row r="62" spans="1:2" ht="14.25" customHeight="1" x14ac:dyDescent="0.25">
      <c r="A62" s="78" t="s">
        <v>73</v>
      </c>
      <c r="B62" s="79"/>
    </row>
    <row r="63" spans="1:2" ht="42.75" customHeight="1" x14ac:dyDescent="0.25">
      <c r="A63" s="25" t="s">
        <v>28</v>
      </c>
      <c r="B63" s="27" t="s">
        <v>53</v>
      </c>
    </row>
    <row r="64" spans="1:2" ht="71.25" customHeight="1" x14ac:dyDescent="0.25">
      <c r="A64" s="25" t="s">
        <v>29</v>
      </c>
      <c r="B64" s="27" t="s">
        <v>186</v>
      </c>
    </row>
    <row r="65" spans="2:2" ht="14.25" customHeight="1" x14ac:dyDescent="0.25"/>
    <row r="66" spans="2:2" ht="28.5" customHeight="1" x14ac:dyDescent="0.25">
      <c r="B66" s="50" t="s">
        <v>80</v>
      </c>
    </row>
    <row r="67" spans="2:2" ht="14.25" customHeight="1" x14ac:dyDescent="0.25">
      <c r="B67" s="36" t="s">
        <v>67</v>
      </c>
    </row>
    <row r="68" spans="2:2" ht="14.25" customHeight="1" x14ac:dyDescent="0.25">
      <c r="B68" s="35"/>
    </row>
    <row r="69" spans="2:2" hidden="1" x14ac:dyDescent="0.25"/>
    <row r="70" spans="2:2" hidden="1" x14ac:dyDescent="0.25"/>
    <row r="71" spans="2:2" hidden="1" x14ac:dyDescent="0.25"/>
    <row r="72" spans="2:2" hidden="1" x14ac:dyDescent="0.25"/>
    <row r="73" spans="2:2" x14ac:dyDescent="0.25"/>
    <row r="74" spans="2:2" x14ac:dyDescent="0.25"/>
    <row r="75" spans="2:2" x14ac:dyDescent="0.25"/>
    <row r="76" spans="2:2" x14ac:dyDescent="0.25"/>
    <row r="77" spans="2:2" x14ac:dyDescent="0.25"/>
  </sheetData>
  <mergeCells count="19">
    <mergeCell ref="A1:B1"/>
    <mergeCell ref="A16:A18"/>
    <mergeCell ref="A48:B48"/>
    <mergeCell ref="A36:B36"/>
    <mergeCell ref="A37:A40"/>
    <mergeCell ref="A11:B11"/>
    <mergeCell ref="A12:A14"/>
    <mergeCell ref="A15:B15"/>
    <mergeCell ref="A19:A30"/>
    <mergeCell ref="A32:A35"/>
    <mergeCell ref="A2:B2"/>
    <mergeCell ref="A5:A10"/>
    <mergeCell ref="A41:A44"/>
    <mergeCell ref="A3:A4"/>
    <mergeCell ref="A54:A57"/>
    <mergeCell ref="A58:A61"/>
    <mergeCell ref="A62:B62"/>
    <mergeCell ref="A49:A52"/>
    <mergeCell ref="A45:A47"/>
  </mergeCells>
  <conditionalFormatting sqref="B43">
    <cfRule type="containsBlanks" dxfId="4" priority="2">
      <formula>LEN(TRIM(B43))=0</formula>
    </cfRule>
  </conditionalFormatting>
  <dataValidations count="2">
    <dataValidation allowBlank="1" showInputMessage="1" showErrorMessage="1" promptTitle="Наступний день" prompt="після подачі пропозицій." sqref="B43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3" r:id="rId1"/>
    <hyperlink ref="B18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8" r:id="rId2" display="tender-225@foxtrot.kiev.ua"/>
    <hyperlink ref="B52" r:id="rId3"/>
    <hyperlink ref="B40" r:id="rId4" display="tender-______@foxtrot.kiev.ua"/>
    <hyperlink ref="B67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2"/>
  <sheetViews>
    <sheetView showGridLines="0" showZeros="0" defaultGridColor="0" colorId="22" zoomScaleNormal="100" workbookViewId="0">
      <pane xSplit="5" ySplit="3" topLeftCell="F4" activePane="bottomRight" state="frozen"/>
      <selection pane="topRight" activeCell="C1" sqref="C1"/>
      <selection pane="bottomLeft" activeCell="A4" sqref="A4"/>
      <selection pane="bottomRight" activeCell="I50" sqref="I50"/>
    </sheetView>
  </sheetViews>
  <sheetFormatPr defaultRowHeight="12.75" x14ac:dyDescent="0.2"/>
  <cols>
    <col min="1" max="1" width="3.5703125" style="71" customWidth="1"/>
    <col min="2" max="2" width="16.7109375" style="71" customWidth="1"/>
    <col min="3" max="3" width="41" style="71" customWidth="1"/>
    <col min="4" max="4" width="13.42578125" style="71" bestFit="1" customWidth="1"/>
    <col min="5" max="5" width="14.42578125" style="72" customWidth="1"/>
    <col min="6" max="8" width="14.140625" style="26" customWidth="1"/>
    <col min="9" max="10" width="16.140625" style="26" customWidth="1"/>
    <col min="11" max="16384" width="9.140625" style="18"/>
  </cols>
  <sheetData>
    <row r="1" spans="1:11" ht="20.25" customHeight="1" x14ac:dyDescent="0.3">
      <c r="A1" s="102" t="s">
        <v>97</v>
      </c>
      <c r="B1" s="102"/>
      <c r="C1" s="102"/>
      <c r="D1" s="102"/>
      <c r="E1" s="102"/>
      <c r="F1" s="101" t="str">
        <f>IF($F$3=0,"Змінювати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G1" s="101"/>
      <c r="H1" s="101"/>
      <c r="I1" s="101"/>
      <c r="J1" s="101"/>
      <c r="K1" s="61"/>
    </row>
    <row r="2" spans="1:11" s="19" customFormat="1" ht="20.25" customHeight="1" x14ac:dyDescent="0.25">
      <c r="A2" s="103" t="str">
        <f>Документація!$B$3</f>
        <v>Протипожежні двері</v>
      </c>
      <c r="B2" s="103"/>
      <c r="C2" s="103"/>
      <c r="D2" s="103"/>
      <c r="E2" s="103"/>
      <c r="F2" s="110" t="str">
        <f>IF($F$3=0,"Поля для заповнення промарковано кольором.","")</f>
        <v>Поля для заповнення промарковано кольором.</v>
      </c>
      <c r="G2" s="110"/>
      <c r="H2" s="110"/>
      <c r="I2" s="110"/>
      <c r="J2" s="110"/>
      <c r="K2" s="62"/>
    </row>
    <row r="3" spans="1:11" s="19" customFormat="1" ht="12.75" customHeight="1" x14ac:dyDescent="0.25">
      <c r="A3" s="104" t="s">
        <v>37</v>
      </c>
      <c r="B3" s="105"/>
      <c r="C3" s="105"/>
      <c r="D3" s="105"/>
      <c r="E3" s="106"/>
      <c r="F3" s="107"/>
      <c r="G3" s="108"/>
      <c r="H3" s="108"/>
      <c r="I3" s="108"/>
      <c r="J3" s="109"/>
    </row>
    <row r="4" spans="1:11" s="19" customFormat="1" ht="12.75" customHeight="1" x14ac:dyDescent="0.25">
      <c r="A4" s="83" t="s">
        <v>38</v>
      </c>
      <c r="B4" s="84"/>
      <c r="C4" s="84"/>
      <c r="D4" s="84"/>
      <c r="E4" s="85"/>
      <c r="F4" s="92"/>
      <c r="G4" s="93"/>
      <c r="H4" s="93"/>
      <c r="I4" s="93"/>
      <c r="J4" s="94"/>
    </row>
    <row r="5" spans="1:11" s="19" customFormat="1" ht="12.75" customHeight="1" x14ac:dyDescent="0.25">
      <c r="A5" s="83" t="s">
        <v>39</v>
      </c>
      <c r="B5" s="84"/>
      <c r="C5" s="84"/>
      <c r="D5" s="84"/>
      <c r="E5" s="85"/>
      <c r="F5" s="92"/>
      <c r="G5" s="93"/>
      <c r="H5" s="93"/>
      <c r="I5" s="93"/>
      <c r="J5" s="94"/>
    </row>
    <row r="6" spans="1:11" s="19" customFormat="1" ht="12.75" customHeight="1" x14ac:dyDescent="0.25">
      <c r="A6" s="83" t="s">
        <v>40</v>
      </c>
      <c r="B6" s="84"/>
      <c r="C6" s="84"/>
      <c r="D6" s="84"/>
      <c r="E6" s="85"/>
      <c r="F6" s="98"/>
      <c r="G6" s="99"/>
      <c r="H6" s="99"/>
      <c r="I6" s="99"/>
      <c r="J6" s="100"/>
    </row>
    <row r="7" spans="1:11" s="19" customFormat="1" ht="12.75" customHeight="1" x14ac:dyDescent="0.25">
      <c r="A7" s="83" t="s">
        <v>41</v>
      </c>
      <c r="B7" s="84"/>
      <c r="C7" s="84"/>
      <c r="D7" s="84"/>
      <c r="E7" s="85"/>
      <c r="F7" s="92"/>
      <c r="G7" s="93"/>
      <c r="H7" s="93"/>
      <c r="I7" s="93"/>
      <c r="J7" s="94"/>
    </row>
    <row r="8" spans="1:11" s="19" customFormat="1" ht="12.75" customHeight="1" x14ac:dyDescent="0.25">
      <c r="A8" s="83" t="s">
        <v>42</v>
      </c>
      <c r="B8" s="84"/>
      <c r="C8" s="84"/>
      <c r="D8" s="84"/>
      <c r="E8" s="85"/>
      <c r="F8" s="92"/>
      <c r="G8" s="93"/>
      <c r="H8" s="93"/>
      <c r="I8" s="93"/>
      <c r="J8" s="94"/>
    </row>
    <row r="9" spans="1:11" s="19" customFormat="1" ht="12.75" customHeight="1" x14ac:dyDescent="0.25">
      <c r="A9" s="83" t="s">
        <v>56</v>
      </c>
      <c r="B9" s="84"/>
      <c r="C9" s="84"/>
      <c r="D9" s="84"/>
      <c r="E9" s="85"/>
      <c r="F9" s="98"/>
      <c r="G9" s="99"/>
      <c r="H9" s="99"/>
      <c r="I9" s="99"/>
      <c r="J9" s="100"/>
    </row>
    <row r="10" spans="1:11" s="19" customFormat="1" ht="12.75" customHeight="1" x14ac:dyDescent="0.25">
      <c r="A10" s="83" t="s">
        <v>43</v>
      </c>
      <c r="B10" s="84"/>
      <c r="C10" s="84"/>
      <c r="D10" s="84"/>
      <c r="E10" s="85"/>
      <c r="F10" s="92"/>
      <c r="G10" s="93"/>
      <c r="H10" s="93"/>
      <c r="I10" s="93"/>
      <c r="J10" s="94"/>
    </row>
    <row r="11" spans="1:11" s="19" customFormat="1" ht="12.75" customHeight="1" x14ac:dyDescent="0.25">
      <c r="A11" s="83" t="s">
        <v>47</v>
      </c>
      <c r="B11" s="84"/>
      <c r="C11" s="84"/>
      <c r="D11" s="84"/>
      <c r="E11" s="85"/>
      <c r="F11" s="98"/>
      <c r="G11" s="99"/>
      <c r="H11" s="99"/>
      <c r="I11" s="99"/>
      <c r="J11" s="100"/>
    </row>
    <row r="12" spans="1:11" s="19" customFormat="1" ht="12.75" customHeight="1" x14ac:dyDescent="0.25">
      <c r="A12" s="83" t="s">
        <v>48</v>
      </c>
      <c r="B12" s="84"/>
      <c r="C12" s="84"/>
      <c r="D12" s="84"/>
      <c r="E12" s="85"/>
      <c r="F12" s="95"/>
      <c r="G12" s="96"/>
      <c r="H12" s="96"/>
      <c r="I12" s="96"/>
      <c r="J12" s="97"/>
    </row>
    <row r="13" spans="1:11" s="19" customFormat="1" ht="12.75" customHeight="1" x14ac:dyDescent="0.25">
      <c r="A13" s="83" t="s">
        <v>98</v>
      </c>
      <c r="B13" s="84"/>
      <c r="C13" s="84"/>
      <c r="D13" s="84"/>
      <c r="E13" s="85"/>
      <c r="F13" s="86"/>
      <c r="G13" s="87"/>
      <c r="H13" s="87"/>
      <c r="I13" s="87"/>
      <c r="J13" s="88"/>
    </row>
    <row r="14" spans="1:11" s="19" customFormat="1" ht="12.75" customHeight="1" x14ac:dyDescent="0.25">
      <c r="A14" s="83" t="s">
        <v>68</v>
      </c>
      <c r="B14" s="84"/>
      <c r="C14" s="84"/>
      <c r="D14" s="84"/>
      <c r="E14" s="85"/>
      <c r="F14" s="86"/>
      <c r="G14" s="87"/>
      <c r="H14" s="87"/>
      <c r="I14" s="87"/>
      <c r="J14" s="88"/>
    </row>
    <row r="15" spans="1:11" s="19" customFormat="1" ht="12.75" customHeight="1" x14ac:dyDescent="0.25">
      <c r="A15" s="83" t="s">
        <v>44</v>
      </c>
      <c r="B15" s="84"/>
      <c r="C15" s="84"/>
      <c r="D15" s="84"/>
      <c r="E15" s="85"/>
      <c r="F15" s="86"/>
      <c r="G15" s="87"/>
      <c r="H15" s="87"/>
      <c r="I15" s="87"/>
      <c r="J15" s="88"/>
    </row>
    <row r="16" spans="1:11" s="19" customFormat="1" ht="12.75" customHeight="1" x14ac:dyDescent="0.25">
      <c r="A16" s="83" t="s">
        <v>51</v>
      </c>
      <c r="B16" s="84"/>
      <c r="C16" s="84"/>
      <c r="D16" s="84"/>
      <c r="E16" s="85"/>
      <c r="F16" s="86"/>
      <c r="G16" s="87"/>
      <c r="H16" s="87"/>
      <c r="I16" s="87"/>
      <c r="J16" s="88"/>
    </row>
    <row r="17" spans="1:11" s="19" customFormat="1" ht="12.75" customHeight="1" x14ac:dyDescent="0.25">
      <c r="A17" s="83" t="s">
        <v>45</v>
      </c>
      <c r="B17" s="84"/>
      <c r="C17" s="84"/>
      <c r="D17" s="84"/>
      <c r="E17" s="85"/>
      <c r="F17" s="86"/>
      <c r="G17" s="87"/>
      <c r="H17" s="87"/>
      <c r="I17" s="87"/>
      <c r="J17" s="88"/>
    </row>
    <row r="18" spans="1:11" s="19" customFormat="1" ht="12.75" customHeight="1" x14ac:dyDescent="0.25">
      <c r="A18" s="83" t="s">
        <v>46</v>
      </c>
      <c r="B18" s="84"/>
      <c r="C18" s="84"/>
      <c r="D18" s="84"/>
      <c r="E18" s="85"/>
      <c r="F18" s="86"/>
      <c r="G18" s="87"/>
      <c r="H18" s="87"/>
      <c r="I18" s="87"/>
      <c r="J18" s="88"/>
    </row>
    <row r="19" spans="1:11" s="19" customFormat="1" ht="12.75" customHeight="1" x14ac:dyDescent="0.25">
      <c r="A19" s="83" t="s">
        <v>87</v>
      </c>
      <c r="B19" s="84"/>
      <c r="C19" s="84"/>
      <c r="D19" s="84"/>
      <c r="E19" s="85"/>
      <c r="F19" s="86"/>
      <c r="G19" s="87"/>
      <c r="H19" s="87"/>
      <c r="I19" s="87"/>
      <c r="J19" s="88"/>
    </row>
    <row r="20" spans="1:11" ht="12.75" customHeight="1" x14ac:dyDescent="0.2">
      <c r="A20" s="89" t="s">
        <v>146</v>
      </c>
      <c r="B20" s="90"/>
      <c r="C20" s="90"/>
      <c r="D20" s="90"/>
      <c r="E20" s="91"/>
      <c r="F20" s="92"/>
      <c r="G20" s="93"/>
      <c r="H20" s="93"/>
      <c r="I20" s="93"/>
      <c r="J20" s="94"/>
    </row>
    <row r="21" spans="1:11" ht="25.5" customHeight="1" x14ac:dyDescent="0.2">
      <c r="A21" s="89" t="s">
        <v>188</v>
      </c>
      <c r="B21" s="90"/>
      <c r="C21" s="90"/>
      <c r="D21" s="90"/>
      <c r="E21" s="91"/>
      <c r="F21" s="92"/>
      <c r="G21" s="93"/>
      <c r="H21" s="93"/>
      <c r="I21" s="93"/>
      <c r="J21" s="94"/>
    </row>
    <row r="22" spans="1:11" ht="12.75" customHeight="1" x14ac:dyDescent="0.2">
      <c r="A22" s="89" t="s">
        <v>169</v>
      </c>
      <c r="B22" s="90"/>
      <c r="C22" s="90"/>
      <c r="D22" s="90"/>
      <c r="E22" s="91"/>
      <c r="F22" s="92"/>
      <c r="G22" s="93"/>
      <c r="H22" s="93"/>
      <c r="I22" s="93"/>
      <c r="J22" s="94"/>
    </row>
    <row r="23" spans="1:11" ht="38.25" customHeight="1" x14ac:dyDescent="0.2">
      <c r="A23" s="89" t="s">
        <v>187</v>
      </c>
      <c r="B23" s="90"/>
      <c r="C23" s="90"/>
      <c r="D23" s="90"/>
      <c r="E23" s="91"/>
      <c r="F23" s="92"/>
      <c r="G23" s="93"/>
      <c r="H23" s="93"/>
      <c r="I23" s="93"/>
      <c r="J23" s="94"/>
    </row>
    <row r="24" spans="1:11" ht="12.75" customHeight="1" x14ac:dyDescent="0.2">
      <c r="A24" s="89" t="s">
        <v>171</v>
      </c>
      <c r="B24" s="90"/>
      <c r="C24" s="90"/>
      <c r="D24" s="90"/>
      <c r="E24" s="91"/>
      <c r="F24" s="92"/>
      <c r="G24" s="93"/>
      <c r="H24" s="93"/>
      <c r="I24" s="93"/>
      <c r="J24" s="94"/>
    </row>
    <row r="25" spans="1:11" ht="12.75" customHeight="1" x14ac:dyDescent="0.2">
      <c r="A25" s="89" t="s">
        <v>193</v>
      </c>
      <c r="B25" s="90"/>
      <c r="C25" s="90"/>
      <c r="D25" s="90"/>
      <c r="E25" s="91"/>
      <c r="F25" s="92"/>
      <c r="G25" s="93"/>
      <c r="H25" s="93"/>
      <c r="I25" s="93"/>
      <c r="J25" s="94"/>
    </row>
    <row r="26" spans="1:11" ht="51" customHeight="1" x14ac:dyDescent="0.2">
      <c r="A26" s="89" t="s">
        <v>172</v>
      </c>
      <c r="B26" s="90"/>
      <c r="C26" s="90"/>
      <c r="D26" s="90"/>
      <c r="E26" s="91"/>
      <c r="F26" s="92"/>
      <c r="G26" s="93"/>
      <c r="H26" s="93"/>
      <c r="I26" s="93"/>
      <c r="J26" s="94"/>
    </row>
    <row r="27" spans="1:11" ht="25.5" customHeight="1" x14ac:dyDescent="0.2">
      <c r="A27" s="89" t="s">
        <v>102</v>
      </c>
      <c r="B27" s="90"/>
      <c r="C27" s="90"/>
      <c r="D27" s="90"/>
      <c r="E27" s="91"/>
      <c r="F27" s="92"/>
      <c r="G27" s="93"/>
      <c r="H27" s="93"/>
      <c r="I27" s="93"/>
      <c r="J27" s="94"/>
    </row>
    <row r="28" spans="1:11" ht="51" customHeight="1" x14ac:dyDescent="0.2">
      <c r="A28" s="111" t="s">
        <v>190</v>
      </c>
      <c r="B28" s="112"/>
      <c r="C28" s="112"/>
      <c r="D28" s="112"/>
      <c r="E28" s="113"/>
      <c r="F28" s="92"/>
      <c r="G28" s="93"/>
      <c r="H28" s="93"/>
      <c r="I28" s="93"/>
      <c r="J28" s="94"/>
    </row>
    <row r="29" spans="1:11" ht="38.25" customHeight="1" x14ac:dyDescent="0.2">
      <c r="A29" s="66" t="s">
        <v>147</v>
      </c>
      <c r="B29" s="66" t="s">
        <v>136</v>
      </c>
      <c r="C29" s="66" t="s">
        <v>191</v>
      </c>
      <c r="D29" s="66" t="s">
        <v>184</v>
      </c>
      <c r="E29" s="66" t="s">
        <v>168</v>
      </c>
      <c r="F29" s="40" t="s">
        <v>173</v>
      </c>
      <c r="G29" s="40" t="s">
        <v>189</v>
      </c>
      <c r="H29" s="40" t="s">
        <v>174</v>
      </c>
      <c r="I29" s="41" t="s">
        <v>86</v>
      </c>
      <c r="J29" s="20" t="s">
        <v>88</v>
      </c>
    </row>
    <row r="30" spans="1:11" ht="12.75" customHeight="1" x14ac:dyDescent="0.2">
      <c r="A30" s="67" t="s">
        <v>148</v>
      </c>
      <c r="B30" s="67" t="s">
        <v>137</v>
      </c>
      <c r="C30" s="119" t="s">
        <v>145</v>
      </c>
      <c r="D30" s="68" t="s">
        <v>117</v>
      </c>
      <c r="E30" s="73">
        <v>1</v>
      </c>
      <c r="F30" s="64"/>
      <c r="G30" s="64"/>
      <c r="H30" s="64"/>
      <c r="I30" s="64">
        <f>$E30*SUM(F30:H30)</f>
        <v>0</v>
      </c>
      <c r="J30" s="57"/>
      <c r="K30" s="52"/>
    </row>
    <row r="31" spans="1:11" ht="12.75" customHeight="1" x14ac:dyDescent="0.2">
      <c r="A31" s="67" t="s">
        <v>149</v>
      </c>
      <c r="B31" s="67" t="s">
        <v>137</v>
      </c>
      <c r="C31" s="119" t="s">
        <v>109</v>
      </c>
      <c r="D31" s="68" t="s">
        <v>118</v>
      </c>
      <c r="E31" s="73">
        <v>1</v>
      </c>
      <c r="F31" s="64"/>
      <c r="G31" s="64"/>
      <c r="H31" s="64"/>
      <c r="I31" s="64">
        <f t="shared" ref="I31:I49" si="0">$E31*SUM(F31:H31)</f>
        <v>0</v>
      </c>
      <c r="J31" s="57"/>
      <c r="K31" s="52"/>
    </row>
    <row r="32" spans="1:11" ht="12.75" customHeight="1" x14ac:dyDescent="0.2">
      <c r="A32" s="67" t="s">
        <v>150</v>
      </c>
      <c r="B32" s="67" t="s">
        <v>137</v>
      </c>
      <c r="C32" s="119" t="s">
        <v>110</v>
      </c>
      <c r="D32" s="68" t="s">
        <v>119</v>
      </c>
      <c r="E32" s="73">
        <v>1</v>
      </c>
      <c r="F32" s="64"/>
      <c r="G32" s="64"/>
      <c r="H32" s="64"/>
      <c r="I32" s="64">
        <f t="shared" si="0"/>
        <v>0</v>
      </c>
      <c r="J32" s="57"/>
      <c r="K32" s="52"/>
    </row>
    <row r="33" spans="1:11" ht="12.75" customHeight="1" x14ac:dyDescent="0.2">
      <c r="A33" s="67" t="s">
        <v>151</v>
      </c>
      <c r="B33" s="67" t="s">
        <v>137</v>
      </c>
      <c r="C33" s="119" t="s">
        <v>175</v>
      </c>
      <c r="D33" s="68" t="s">
        <v>120</v>
      </c>
      <c r="E33" s="73">
        <v>1</v>
      </c>
      <c r="F33" s="64"/>
      <c r="G33" s="64"/>
      <c r="H33" s="64"/>
      <c r="I33" s="64">
        <f t="shared" si="0"/>
        <v>0</v>
      </c>
      <c r="J33" s="57"/>
      <c r="K33" s="52"/>
    </row>
    <row r="34" spans="1:11" ht="12.75" customHeight="1" x14ac:dyDescent="0.2">
      <c r="A34" s="67" t="s">
        <v>152</v>
      </c>
      <c r="B34" s="67" t="s">
        <v>137</v>
      </c>
      <c r="C34" s="119" t="s">
        <v>175</v>
      </c>
      <c r="D34" s="68" t="s">
        <v>121</v>
      </c>
      <c r="E34" s="73">
        <v>1</v>
      </c>
      <c r="F34" s="64"/>
      <c r="G34" s="64"/>
      <c r="H34" s="64"/>
      <c r="I34" s="64">
        <f t="shared" si="0"/>
        <v>0</v>
      </c>
      <c r="J34" s="57"/>
      <c r="K34" s="52"/>
    </row>
    <row r="35" spans="1:11" ht="12.75" customHeight="1" x14ac:dyDescent="0.2">
      <c r="A35" s="67" t="s">
        <v>153</v>
      </c>
      <c r="B35" s="67" t="s">
        <v>137</v>
      </c>
      <c r="C35" s="119" t="s">
        <v>175</v>
      </c>
      <c r="D35" s="68" t="s">
        <v>122</v>
      </c>
      <c r="E35" s="73">
        <v>1</v>
      </c>
      <c r="F35" s="64"/>
      <c r="G35" s="64"/>
      <c r="H35" s="64"/>
      <c r="I35" s="64">
        <f t="shared" si="0"/>
        <v>0</v>
      </c>
      <c r="J35" s="57"/>
      <c r="K35" s="52"/>
    </row>
    <row r="36" spans="1:11" ht="12.75" customHeight="1" x14ac:dyDescent="0.2">
      <c r="A36" s="67" t="s">
        <v>154</v>
      </c>
      <c r="B36" s="67" t="s">
        <v>138</v>
      </c>
      <c r="C36" s="119" t="s">
        <v>111</v>
      </c>
      <c r="D36" s="68" t="s">
        <v>123</v>
      </c>
      <c r="E36" s="73">
        <v>1</v>
      </c>
      <c r="F36" s="64"/>
      <c r="G36" s="64"/>
      <c r="H36" s="64"/>
      <c r="I36" s="64">
        <f t="shared" si="0"/>
        <v>0</v>
      </c>
      <c r="J36" s="57"/>
      <c r="K36" s="52"/>
    </row>
    <row r="37" spans="1:11" ht="12.75" customHeight="1" x14ac:dyDescent="0.2">
      <c r="A37" s="67" t="s">
        <v>155</v>
      </c>
      <c r="B37" s="67" t="s">
        <v>139</v>
      </c>
      <c r="C37" s="119" t="s">
        <v>176</v>
      </c>
      <c r="D37" s="68" t="s">
        <v>124</v>
      </c>
      <c r="E37" s="73">
        <v>1</v>
      </c>
      <c r="F37" s="64"/>
      <c r="G37" s="64"/>
      <c r="H37" s="64"/>
      <c r="I37" s="64">
        <f t="shared" si="0"/>
        <v>0</v>
      </c>
      <c r="J37" s="57"/>
      <c r="K37" s="52"/>
    </row>
    <row r="38" spans="1:11" ht="12.75" customHeight="1" x14ac:dyDescent="0.2">
      <c r="A38" s="67" t="s">
        <v>156</v>
      </c>
      <c r="B38" s="67" t="s">
        <v>139</v>
      </c>
      <c r="C38" s="119" t="s">
        <v>176</v>
      </c>
      <c r="D38" s="68" t="s">
        <v>125</v>
      </c>
      <c r="E38" s="73">
        <v>1</v>
      </c>
      <c r="F38" s="64"/>
      <c r="G38" s="64"/>
      <c r="H38" s="64"/>
      <c r="I38" s="64">
        <f t="shared" si="0"/>
        <v>0</v>
      </c>
      <c r="J38" s="57"/>
      <c r="K38" s="52"/>
    </row>
    <row r="39" spans="1:11" ht="12.75" customHeight="1" x14ac:dyDescent="0.2">
      <c r="A39" s="67" t="s">
        <v>157</v>
      </c>
      <c r="B39" s="67" t="s">
        <v>178</v>
      </c>
      <c r="C39" s="119" t="s">
        <v>177</v>
      </c>
      <c r="D39" s="68" t="s">
        <v>126</v>
      </c>
      <c r="E39" s="73">
        <v>3</v>
      </c>
      <c r="F39" s="64"/>
      <c r="G39" s="64"/>
      <c r="H39" s="64"/>
      <c r="I39" s="64">
        <f t="shared" si="0"/>
        <v>0</v>
      </c>
      <c r="J39" s="57"/>
      <c r="K39" s="52"/>
    </row>
    <row r="40" spans="1:11" ht="12.75" customHeight="1" x14ac:dyDescent="0.2">
      <c r="A40" s="67" t="s">
        <v>158</v>
      </c>
      <c r="B40" s="67" t="s">
        <v>178</v>
      </c>
      <c r="C40" s="119" t="s">
        <v>112</v>
      </c>
      <c r="D40" s="68" t="s">
        <v>127</v>
      </c>
      <c r="E40" s="73">
        <v>1</v>
      </c>
      <c r="F40" s="64"/>
      <c r="G40" s="64"/>
      <c r="H40" s="64"/>
      <c r="I40" s="64">
        <f t="shared" si="0"/>
        <v>0</v>
      </c>
      <c r="J40" s="57"/>
      <c r="K40" s="52"/>
    </row>
    <row r="41" spans="1:11" ht="12.75" customHeight="1" x14ac:dyDescent="0.2">
      <c r="A41" s="67" t="s">
        <v>159</v>
      </c>
      <c r="B41" s="67" t="s">
        <v>140</v>
      </c>
      <c r="C41" s="119" t="s">
        <v>113</v>
      </c>
      <c r="D41" s="68" t="s">
        <v>128</v>
      </c>
      <c r="E41" s="73">
        <v>1</v>
      </c>
      <c r="F41" s="64"/>
      <c r="G41" s="64"/>
      <c r="H41" s="64"/>
      <c r="I41" s="64">
        <f t="shared" si="0"/>
        <v>0</v>
      </c>
      <c r="J41" s="57"/>
      <c r="K41" s="52"/>
    </row>
    <row r="42" spans="1:11" ht="12.75" customHeight="1" x14ac:dyDescent="0.2">
      <c r="A42" s="67" t="s">
        <v>160</v>
      </c>
      <c r="B42" s="67" t="s">
        <v>141</v>
      </c>
      <c r="C42" s="119" t="s">
        <v>179</v>
      </c>
      <c r="D42" s="68" t="s">
        <v>127</v>
      </c>
      <c r="E42" s="73">
        <v>1</v>
      </c>
      <c r="F42" s="64"/>
      <c r="G42" s="64"/>
      <c r="H42" s="64"/>
      <c r="I42" s="64">
        <f t="shared" si="0"/>
        <v>0</v>
      </c>
      <c r="J42" s="57"/>
      <c r="K42" s="52"/>
    </row>
    <row r="43" spans="1:11" ht="12.75" customHeight="1" x14ac:dyDescent="0.2">
      <c r="A43" s="67" t="s">
        <v>161</v>
      </c>
      <c r="B43" s="67" t="s">
        <v>142</v>
      </c>
      <c r="C43" s="119" t="s">
        <v>114</v>
      </c>
      <c r="D43" s="68" t="s">
        <v>129</v>
      </c>
      <c r="E43" s="73">
        <v>1</v>
      </c>
      <c r="F43" s="64"/>
      <c r="G43" s="64"/>
      <c r="H43" s="64"/>
      <c r="I43" s="64">
        <f t="shared" si="0"/>
        <v>0</v>
      </c>
      <c r="J43" s="57"/>
      <c r="K43" s="52"/>
    </row>
    <row r="44" spans="1:11" ht="12.75" customHeight="1" x14ac:dyDescent="0.2">
      <c r="A44" s="67" t="s">
        <v>162</v>
      </c>
      <c r="B44" s="67" t="s">
        <v>142</v>
      </c>
      <c r="C44" s="119" t="s">
        <v>180</v>
      </c>
      <c r="D44" s="68" t="s">
        <v>130</v>
      </c>
      <c r="E44" s="73">
        <v>1</v>
      </c>
      <c r="F44" s="64"/>
      <c r="G44" s="64"/>
      <c r="H44" s="64"/>
      <c r="I44" s="64">
        <f t="shared" si="0"/>
        <v>0</v>
      </c>
      <c r="J44" s="57"/>
      <c r="K44" s="52"/>
    </row>
    <row r="45" spans="1:11" ht="12.75" customHeight="1" x14ac:dyDescent="0.2">
      <c r="A45" s="67" t="s">
        <v>163</v>
      </c>
      <c r="B45" s="67" t="s">
        <v>143</v>
      </c>
      <c r="C45" s="119" t="s">
        <v>181</v>
      </c>
      <c r="D45" s="68" t="s">
        <v>131</v>
      </c>
      <c r="E45" s="73">
        <v>1</v>
      </c>
      <c r="F45" s="64"/>
      <c r="G45" s="64"/>
      <c r="H45" s="64"/>
      <c r="I45" s="64">
        <f t="shared" si="0"/>
        <v>0</v>
      </c>
      <c r="J45" s="57"/>
      <c r="K45" s="52"/>
    </row>
    <row r="46" spans="1:11" ht="12.75" customHeight="1" x14ac:dyDescent="0.2">
      <c r="A46" s="67" t="s">
        <v>164</v>
      </c>
      <c r="B46" s="67" t="s">
        <v>143</v>
      </c>
      <c r="C46" s="119" t="s">
        <v>182</v>
      </c>
      <c r="D46" s="68" t="s">
        <v>132</v>
      </c>
      <c r="E46" s="73">
        <v>1</v>
      </c>
      <c r="F46" s="64"/>
      <c r="G46" s="64"/>
      <c r="H46" s="64"/>
      <c r="I46" s="64">
        <f t="shared" si="0"/>
        <v>0</v>
      </c>
      <c r="J46" s="57"/>
      <c r="K46" s="52"/>
    </row>
    <row r="47" spans="1:11" ht="12.75" customHeight="1" x14ac:dyDescent="0.2">
      <c r="A47" s="67" t="s">
        <v>165</v>
      </c>
      <c r="B47" s="67" t="s">
        <v>143</v>
      </c>
      <c r="C47" s="119" t="s">
        <v>183</v>
      </c>
      <c r="D47" s="68" t="s">
        <v>133</v>
      </c>
      <c r="E47" s="73">
        <v>1</v>
      </c>
      <c r="F47" s="64"/>
      <c r="G47" s="64"/>
      <c r="H47" s="64"/>
      <c r="I47" s="64">
        <f t="shared" si="0"/>
        <v>0</v>
      </c>
      <c r="J47" s="57"/>
      <c r="K47" s="52"/>
    </row>
    <row r="48" spans="1:11" ht="12.75" customHeight="1" x14ac:dyDescent="0.2">
      <c r="A48" s="67" t="s">
        <v>166</v>
      </c>
      <c r="B48" s="67" t="s">
        <v>144</v>
      </c>
      <c r="C48" s="119" t="s">
        <v>115</v>
      </c>
      <c r="D48" s="68" t="s">
        <v>134</v>
      </c>
      <c r="E48" s="73">
        <v>1</v>
      </c>
      <c r="F48" s="64"/>
      <c r="G48" s="64"/>
      <c r="H48" s="64"/>
      <c r="I48" s="64">
        <f t="shared" si="0"/>
        <v>0</v>
      </c>
      <c r="J48" s="57"/>
      <c r="K48" s="52"/>
    </row>
    <row r="49" spans="1:11" ht="12.75" customHeight="1" x14ac:dyDescent="0.2">
      <c r="A49" s="67" t="s">
        <v>167</v>
      </c>
      <c r="B49" s="67" t="s">
        <v>144</v>
      </c>
      <c r="C49" s="119" t="s">
        <v>116</v>
      </c>
      <c r="D49" s="68" t="s">
        <v>135</v>
      </c>
      <c r="E49" s="73">
        <v>1</v>
      </c>
      <c r="F49" s="64"/>
      <c r="G49" s="64"/>
      <c r="H49" s="64"/>
      <c r="I49" s="64">
        <f t="shared" si="0"/>
        <v>0</v>
      </c>
      <c r="J49" s="57"/>
      <c r="K49" s="52"/>
    </row>
    <row r="50" spans="1:11" s="58" customFormat="1" ht="25.5" customHeight="1" x14ac:dyDescent="0.25">
      <c r="A50" s="69"/>
      <c r="B50" s="69"/>
      <c r="C50" s="69"/>
      <c r="D50" s="69"/>
      <c r="E50" s="70" t="s">
        <v>85</v>
      </c>
      <c r="F50" s="63"/>
      <c r="G50" s="63"/>
      <c r="H50" s="63"/>
      <c r="I50" s="65">
        <f>SUM(I30:I49)</f>
        <v>0</v>
      </c>
      <c r="J50" s="59"/>
      <c r="K50" s="60"/>
    </row>
    <row r="51" spans="1:11" ht="12.75" customHeight="1" x14ac:dyDescent="0.2"/>
    <row r="52" spans="1:11" ht="12.75" customHeight="1" x14ac:dyDescent="0.2"/>
  </sheetData>
  <sheetProtection password="C79F" sheet="1" objects="1" scenarios="1" formatCells="0" formatColumns="0" formatRows="0" autoFilter="0" pivotTables="0"/>
  <protectedRanges>
    <protectedRange sqref="F1:J1048576" name="Диапазон1"/>
  </protectedRanges>
  <mergeCells count="56">
    <mergeCell ref="A25:E25"/>
    <mergeCell ref="A26:E26"/>
    <mergeCell ref="A11:E11"/>
    <mergeCell ref="A12:E12"/>
    <mergeCell ref="A14:E14"/>
    <mergeCell ref="A15:E15"/>
    <mergeCell ref="A16:E16"/>
    <mergeCell ref="A17:E17"/>
    <mergeCell ref="A18:E18"/>
    <mergeCell ref="A19:E19"/>
    <mergeCell ref="F17:J17"/>
    <mergeCell ref="F28:J28"/>
    <mergeCell ref="F25:J25"/>
    <mergeCell ref="A28:E28"/>
    <mergeCell ref="F19:J19"/>
    <mergeCell ref="F26:J26"/>
    <mergeCell ref="A20:E20"/>
    <mergeCell ref="F20:J20"/>
    <mergeCell ref="A21:E21"/>
    <mergeCell ref="F21:J21"/>
    <mergeCell ref="A22:E22"/>
    <mergeCell ref="F22:J22"/>
    <mergeCell ref="A23:E23"/>
    <mergeCell ref="F23:J23"/>
    <mergeCell ref="A24:E24"/>
    <mergeCell ref="F24:J24"/>
    <mergeCell ref="F1:J1"/>
    <mergeCell ref="A1:E1"/>
    <mergeCell ref="A2:E2"/>
    <mergeCell ref="A6:E6"/>
    <mergeCell ref="A7:E7"/>
    <mergeCell ref="F6:J6"/>
    <mergeCell ref="F7:J7"/>
    <mergeCell ref="A3:E3"/>
    <mergeCell ref="A4:E4"/>
    <mergeCell ref="A5:E5"/>
    <mergeCell ref="F3:J3"/>
    <mergeCell ref="F4:J4"/>
    <mergeCell ref="F5:J5"/>
    <mergeCell ref="F2:J2"/>
    <mergeCell ref="A13:E13"/>
    <mergeCell ref="F13:J13"/>
    <mergeCell ref="A27:E27"/>
    <mergeCell ref="F27:J27"/>
    <mergeCell ref="A8:E8"/>
    <mergeCell ref="F12:J12"/>
    <mergeCell ref="F14:J14"/>
    <mergeCell ref="F15:J15"/>
    <mergeCell ref="F16:J16"/>
    <mergeCell ref="F8:J8"/>
    <mergeCell ref="F9:J9"/>
    <mergeCell ref="F10:J10"/>
    <mergeCell ref="F11:J11"/>
    <mergeCell ref="A9:E9"/>
    <mergeCell ref="A10:E10"/>
    <mergeCell ref="F18:J18"/>
  </mergeCells>
  <conditionalFormatting sqref="F47:H49 J47:J49 I31:I49 F29:J30 F26:F28 F3:F19">
    <cfRule type="containsBlanks" dxfId="3" priority="4">
      <formula>LEN(TRIM(F3))=0</formula>
    </cfRule>
  </conditionalFormatting>
  <conditionalFormatting sqref="F20">
    <cfRule type="containsBlanks" dxfId="2" priority="3">
      <formula>LEN(TRIM(F20))=0</formula>
    </cfRule>
  </conditionalFormatting>
  <conditionalFormatting sqref="F21:F25">
    <cfRule type="containsBlanks" dxfId="1" priority="2">
      <formula>LEN(TRIM(F21))=0</formula>
    </cfRule>
  </conditionalFormatting>
  <conditionalFormatting sqref="F31:H46 J31:J46">
    <cfRule type="containsBlanks" dxfId="0" priority="1">
      <formula>LEN(TRIM(F31))=0</formula>
    </cfRule>
  </conditionalFormatting>
  <pageMargins left="0.39370078740157483" right="0.39370078740157483" top="0.39370078740157483" bottom="0.39370078740157483" header="0.19685039370078741" footer="0.19685039370078741"/>
  <pageSetup paperSize="9" scale="69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6" t="s">
        <v>99</v>
      </c>
      <c r="B1" s="45"/>
      <c r="C1" s="23" t="str">
        <f>CONCATENATE("Вхідний № ",RIGHT(LEFT($C$19,10),3),"/_______")</f>
        <v>Вхідний № 440/_______</v>
      </c>
    </row>
    <row r="2" spans="1:3" s="11" customFormat="1" x14ac:dyDescent="0.25">
      <c r="A2" s="47">
        <f>WORKDAY(Документація!$B$43,-1)</f>
        <v>43306</v>
      </c>
      <c r="B2" s="44"/>
      <c r="C2" s="14"/>
    </row>
    <row r="3" spans="1:3" s="11" customFormat="1" x14ac:dyDescent="0.25">
      <c r="A3" s="5"/>
      <c r="B3" s="4"/>
      <c r="C3" s="14" t="s">
        <v>50</v>
      </c>
    </row>
    <row r="4" spans="1:3" ht="67.5" customHeight="1" x14ac:dyDescent="0.25">
      <c r="A4" s="21" t="s">
        <v>0</v>
      </c>
      <c r="B4" s="116">
        <f>'Додаток 1'!$F$3</f>
        <v>0</v>
      </c>
      <c r="C4" s="116"/>
    </row>
    <row r="5" spans="1:3" ht="18" customHeight="1" x14ac:dyDescent="0.25">
      <c r="A5" s="6"/>
      <c r="B5" s="117">
        <f>'Додаток 1'!$F$8</f>
        <v>0</v>
      </c>
      <c r="C5" s="117"/>
    </row>
    <row r="6" spans="1:3" x14ac:dyDescent="0.25">
      <c r="A6" s="14" t="s">
        <v>49</v>
      </c>
      <c r="B6" s="117">
        <f>'Додаток 1'!$F$10</f>
        <v>0</v>
      </c>
      <c r="C6" s="117"/>
    </row>
    <row r="7" spans="1:3" s="2" customFormat="1" ht="18" customHeight="1" x14ac:dyDescent="0.25">
      <c r="A7" s="38"/>
      <c r="B7" s="118">
        <f>'Додаток 1'!$F$11</f>
        <v>0</v>
      </c>
      <c r="C7" s="118"/>
    </row>
    <row r="8" spans="1:3" s="11" customFormat="1" ht="18" customHeight="1" x14ac:dyDescent="0.25">
      <c r="A8" s="38"/>
      <c r="B8" s="117">
        <f>'Додаток 1'!$F$12</f>
        <v>0</v>
      </c>
      <c r="C8" s="117"/>
    </row>
    <row r="9" spans="1:3" s="11" customFormat="1" ht="18" customHeight="1" x14ac:dyDescent="0.25">
      <c r="A9" s="15"/>
      <c r="B9" s="42"/>
      <c r="C9" s="43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14" t="s">
        <v>36</v>
      </c>
      <c r="C11" s="114"/>
    </row>
    <row r="12" spans="1:3" ht="131.25" customHeight="1" x14ac:dyDescent="0.25">
      <c r="A12" s="7"/>
      <c r="B12" s="115" t="str">
        <f>Документація!$B$3</f>
        <v>Протипожежні двері</v>
      </c>
      <c r="C12" s="115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2" t="s">
        <v>1</v>
      </c>
      <c r="C14" s="11" t="s">
        <v>35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82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Документація!$B$8</f>
        <v>tender-440@foxtrot.kiev.ua</v>
      </c>
    </row>
    <row r="20" spans="3:3" x14ac:dyDescent="0.25">
      <c r="C20" s="24" t="s">
        <v>66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2018-07-12T12:31:26Z</dcterms:modified>
</cp:coreProperties>
</file>