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85" windowWidth="14805" windowHeight="6630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1'!$A$1:$D$30</definedName>
    <definedName name="_xlnm.Print_Area" localSheetId="0">Документація!$A$1:$B$76</definedName>
  </definedNames>
  <calcPr calcId="162913" iterateDelta="1E-4"/>
</workbook>
</file>

<file path=xl/calcChain.xml><?xml version="1.0" encoding="utf-8"?>
<calcChain xmlns="http://schemas.openxmlformats.org/spreadsheetml/2006/main">
  <c r="B7" i="1" l="1"/>
  <c r="A2" i="1"/>
  <c r="B8" i="1"/>
  <c r="B6" i="1"/>
  <c r="B5" i="1"/>
  <c r="B4" i="1"/>
  <c r="E35" i="8"/>
  <c r="E33" i="8"/>
  <c r="F33" i="8" s="1"/>
  <c r="B51" i="2" l="1"/>
  <c r="F35" i="8"/>
  <c r="F34" i="8"/>
  <c r="E34" i="8"/>
  <c r="F36" i="8"/>
  <c r="C15" i="1" l="1"/>
  <c r="C1" i="1" s="1"/>
  <c r="B12" i="1"/>
  <c r="A3" i="8"/>
</calcChain>
</file>

<file path=xl/sharedStrings.xml><?xml version="1.0" encoding="utf-8"?>
<sst xmlns="http://schemas.openxmlformats.org/spreadsheetml/2006/main" count="142" uniqueCount="139">
  <si>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</si>
  <si>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</si>
  <si>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</si>
  <si>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</si>
  <si>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</si>
  <si>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</si>
  <si>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</si>
  <si>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</si>
  <si>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</si>
  <si>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</si>
  <si>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</si>
  <si>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</si>
  <si>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</si>
  <si>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</si>
  <si>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</si>
  <si>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</si>
  <si>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</si>
  <si>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</si>
  <si>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</si>
  <si>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</si>
  <si>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</si>
  <si>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</si>
  <si>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</si>
  <si>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</si>
  <si>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</si>
  <si>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</si>
  <si>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</si>
  <si>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</si>
  <si>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</si>
  <si>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</si>
  <si>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</si>
  <si>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</si>
  <si>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</si>
  <si>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</si>
  <si>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</si>
  <si>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</si>
  <si>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</si>
  <si>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</si>
  <si>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</si>
  <si>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</si>
  <si>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</si>
  <si>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</si>
  <si>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</si>
  <si>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</si>
  <si>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</si>
  <si>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</si>
  <si>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</si>
  <si>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</si>
  <si>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</si>
  <si>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</si>
  <si>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</si>
  <si>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</si>
  <si>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</si>
  <si>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</si>
  <si>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</si>
  <si>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</si>
  <si>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</si>
  <si>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</si>
  <si>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</si>
  <si>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</si>
  <si>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</si>
  <si>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</si>
  <si>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</si>
  <si>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</si>
  <si>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</si>
  <si>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</si>
  <si>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</si>
  <si>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</si>
  <si>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</si>
  <si>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</si>
  <si>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</si>
  <si>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</si>
  <si>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</si>
  <si>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</si>
  <si>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</si>
  <si>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</si>
  <si>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</si>
  <si>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</si>
  <si>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</si>
  <si>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</si>
  <si>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</si>
  <si>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</si>
  <si>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</si>
  <si>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</si>
  <si>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</si>
  <si>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</si>
  <si>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</si>
  <si>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</si>
  <si>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</si>
  <si>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</si>
  <si>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</si>
  <si>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</si>
  <si>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</si>
  <si>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</si>
  <si>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</si>
  <si>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</si>
  <si>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</si>
  <si>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r>
      <rPr>
        <sz val="11"/>
        <rFont val="Arial"/>
        <family val="2"/>
        <charset val="204"/>
      </rPr>
      <t>Умови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</si>
  <si>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</si>
  <si>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</si>
  <si>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</si>
  <si>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</si>
  <si>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</si>
  <si>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Проект договору додається.</t>
  </si>
  <si>
    <t>Всього по закупівлі, грн з ПДВ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</si>
  <si>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</si>
  <si>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Додаток 1. Цінова пропозиція</t>
  </si>
  <si>
    <r>
      <rPr>
        <b/>
        <u/>
        <sz val="10"/>
        <rFont val="Arial"/>
        <family val="2"/>
        <charset val="204"/>
      </rPr>
      <t>Оплата</t>
    </r>
    <r>
      <rPr>
        <sz val="10"/>
        <rFont val="Arial"/>
        <family val="2"/>
        <charset val="204"/>
      </rPr>
      <t xml:space="preserve"> по факту поставки протягом 5 банківських днів після отримання повного комплекту платіжних документів: рахунок-фактура, видаткова накладна, товарно-транспортна накладна, податкова накладна.</t>
    </r>
  </si>
  <si>
    <t>У разі наявності в ціні товару валютної складової, вказати чітку схему/формулу перерахунку вартості товару за курсом НБУ.</t>
  </si>
  <si>
    <t>Вказати наменування, тип, технічні характеристики друкарського обладнання</t>
  </si>
  <si>
    <t>Вказати виробника, назву (марку), тип, щільність використовуваного у виробництві паперу</t>
  </si>
  <si>
    <t>- Лист у довільній формі щодо наявності та переліку відповідного обладнання ротаційного друку замкнутого циклу, власної матеріально-технічної бази;</t>
  </si>
  <si>
    <t>- Лист у довільній формі про наявність працівників відповідної кваліфікації;</t>
  </si>
  <si>
    <t>- Гарантійний лист про готовність приступити до виконання замовлення після отримання гарантійного листа від Замовника, якщо факт замовлення настане раніше підписання договору.</t>
  </si>
  <si>
    <t>Критеріями вибора переможця ціна та строк виробництва.</t>
  </si>
  <si>
    <t>Друк національної газети</t>
  </si>
  <si>
    <t>Разом з комерційною пропозицією учасник надає зразки аналогічної продукції (газети формату А3) відповідно до запиту процедури закупівлі.</t>
  </si>
  <si>
    <r>
      <rPr>
        <b/>
        <u/>
        <sz val="10"/>
        <color theme="1"/>
        <rFont val="Arial"/>
        <family val="2"/>
        <charset val="204"/>
      </rPr>
      <t>Доставка</t>
    </r>
    <r>
      <rPr>
        <sz val="10"/>
        <color theme="1"/>
        <rFont val="Arial"/>
        <family val="2"/>
        <charset val="204"/>
      </rPr>
      <t xml:space="preserve"> здійснюється Виконавцем в одну точку (м. Київ) за адресою, що надається Замовником.</t>
    </r>
  </si>
  <si>
    <r>
      <rPr>
        <b/>
        <u/>
        <sz val="10"/>
        <color theme="1"/>
        <rFont val="Arial"/>
        <family val="2"/>
        <charset val="204"/>
      </rPr>
      <t>Пакування.</t>
    </r>
    <r>
      <rPr>
        <sz val="10"/>
        <color theme="1"/>
        <rFont val="Arial"/>
        <family val="2"/>
        <charset val="204"/>
      </rPr>
      <t xml:space="preserve"> Всі тиражі повинні включати в себе вартість упаковки, яка придатна для перевозу і складського зберігання (плівка, картон, папір, коробки при необхідності).</t>
    </r>
  </si>
  <si>
    <r>
      <rPr>
        <b/>
        <u/>
        <sz val="10"/>
        <color theme="1"/>
        <rFont val="Arial"/>
        <family val="2"/>
        <charset val="204"/>
      </rPr>
      <t>Фасування.</t>
    </r>
    <r>
      <rPr>
        <sz val="10"/>
        <color theme="1"/>
        <rFont val="Arial"/>
        <family val="2"/>
        <charset val="204"/>
      </rPr>
      <t xml:space="preserve"> За необхідності і заявкою Замовника кожен тираж повинен бути розфасований відповідно до розподілу, який буде надаватися с кожним замовленням.</t>
    </r>
  </si>
  <si>
    <t>Комерційна частина</t>
  </si>
  <si>
    <t>Технічні вимоги</t>
  </si>
  <si>
    <t>Ціна, грн. з ПДВ</t>
  </si>
  <si>
    <t>Вартість річного тиражу,
грн. з ПДВ</t>
  </si>
  <si>
    <r>
      <t xml:space="preserve">Габаритний розмір готового виробу, після обрізки
</t>
    </r>
    <r>
      <rPr>
        <sz val="10"/>
        <rFont val="Arial"/>
        <family val="2"/>
        <charset val="204"/>
      </rPr>
      <t>(вказати розмір)</t>
    </r>
  </si>
  <si>
    <r>
      <t>Строк виробництва одного тиража</t>
    </r>
    <r>
      <rPr>
        <sz val="10"/>
        <rFont val="Arial"/>
        <family val="2"/>
        <charset val="204"/>
      </rPr>
      <t xml:space="preserve"> 
(вказати в робочих днях)</t>
    </r>
  </si>
  <si>
    <t>Дайджест А3</t>
  </si>
  <si>
    <t>Дайджест 8 стор А3 з фальцюванням і розтяжкою по-екземплярно, 4+4, папір газетний 45 г/м2</t>
  </si>
  <si>
    <r>
      <t xml:space="preserve">Річний обсяг, </t>
    </r>
    <r>
      <rPr>
        <sz val="10"/>
        <rFont val="Arial"/>
        <family val="2"/>
        <charset val="204"/>
      </rPr>
      <t>примірників</t>
    </r>
  </si>
  <si>
    <t>При підготовці пропозиції учасник повинен заповнити комерційну пропозицію у форматі Додатку 1.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</si>
  <si>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 мінімальні строки.</t>
  </si>
  <si>
    <t>- Сертифікати відповідності на папір;</t>
  </si>
  <si>
    <t>Офіційний сайт компанії Учасника (за наявності)</t>
  </si>
  <si>
    <r>
      <rPr>
        <b/>
        <sz val="10"/>
        <rFont val="Arial"/>
        <family val="2"/>
        <charset val="204"/>
      </rPr>
      <t xml:space="preserve">Періодичність замовлення - </t>
    </r>
    <r>
      <rPr>
        <sz val="10"/>
        <rFont val="Arial"/>
        <family val="2"/>
        <charset val="204"/>
      </rPr>
      <t>щомісячно тиражами: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Дайджест А3 (4 сторінки) - під тактичні активності, періодичність орієнтовно 3 рази на рік, тиражем 600 000 примірників на кожну активність.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Дайджест А3 (8 сторінок) - під тактичні активності, періодичність орієнтовно 1 раз на рік, тиражем 800 000 примірників.                                                                                                                                                                                                       Дайджест А3 (4 сторінки) - під тактичні активності, періодичність орієнтовно 36 разів на рік, тиражем 100 000 примірників на кожну активність.</t>
    </r>
  </si>
  <si>
    <t>Дайджест 4 стор А3 з фальцюванням і розтяжкою по-екземплярно, 4+4, папір газетний 45 г/м2</t>
  </si>
  <si>
    <t>Найменування</t>
  </si>
  <si>
    <t>tender-439@foxtrot.kiev.ua</t>
  </si>
  <si>
    <t>Вартість разового тиражу 
грн. з ПДВ</t>
  </si>
  <si>
    <t>Цінова пропозиція Учасника за підписом уповноваженої посадової особи Учасника та завірена печаткою Учасника запечатується у конверті.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</si>
</sst>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[$грн.-422]_-;\-* #,##0.00\ [$грн.-422]_-;_-* \-??\ [$грн.-422]_-;_-@_-"/>
    <numFmt numFmtId="168" formatCode="_-* #,##0.00\ [$грн.-422]_-;\-* #,##0.00\ [$грн.-422]_-;_-* &quot;-&quot;??\ [$грн.-422]_-;_-@_-"/>
    <numFmt numFmtId="169" formatCode="_-* #,##0_р_._-;\-* #,##0_р_._-;_-* &quot;-&quot;??_р_.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0" fillId="0" borderId="0" applyNumberFormat="0" applyFill="0" applyBorder="0" applyAlignment="0" applyProtection="0"/>
    <xf numFmtId="0" fontId="14" fillId="0" borderId="0"/>
    <xf numFmtId="0" fontId="15" fillId="0" borderId="0"/>
    <xf numFmtId="0" fontId="6" fillId="0" borderId="0"/>
    <xf numFmtId="164" fontId="6" fillId="0" borderId="0" applyFont="0" applyFill="0" applyBorder="0" applyAlignment="0" applyProtection="0"/>
    <xf numFmtId="0" fontId="2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30" fillId="0" borderId="0"/>
    <xf numFmtId="0" fontId="14" fillId="0" borderId="0"/>
    <xf numFmtId="0" fontId="31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32" fillId="0" borderId="0"/>
    <xf numFmtId="0" fontId="33" fillId="0" borderId="0" applyBorder="0" applyProtection="0"/>
    <xf numFmtId="0" fontId="1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4" fillId="0" borderId="0"/>
    <xf numFmtId="164" fontId="3" fillId="0" borderId="0" applyFont="0" applyFill="0" applyBorder="0" applyAlignment="0" applyProtection="0"/>
    <xf numFmtId="0" fontId="37" fillId="0" borderId="0"/>
    <xf numFmtId="0" fontId="27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9" fillId="0" borderId="0" xfId="0" applyFont="1"/>
    <xf numFmtId="0" fontId="7" fillId="0" borderId="0" xfId="0" applyFont="1"/>
    <xf numFmtId="0" fontId="9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/>
    <xf numFmtId="0" fontId="18" fillId="0" borderId="0" xfId="0" applyFont="1" applyAlignment="1">
      <alignment wrapText="1"/>
    </xf>
    <xf numFmtId="0" fontId="20" fillId="0" borderId="0" xfId="0" applyFont="1" applyBorder="1" applyAlignment="1">
      <alignment vertical="top"/>
    </xf>
    <xf numFmtId="0" fontId="20" fillId="0" borderId="4" xfId="0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3" xfId="0" applyFont="1" applyFill="1" applyBorder="1" applyAlignment="1">
      <alignment horizontal="left" vertical="center" wrapText="1"/>
    </xf>
    <xf numFmtId="165" fontId="23" fillId="0" borderId="4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21" fillId="0" borderId="0" xfId="1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20" fillId="0" borderId="4" xfId="0" quotePrefix="1" applyFont="1" applyBorder="1" applyAlignment="1">
      <alignment horizontal="left" vertical="center" wrapText="1" indent="2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4" applyFont="1" applyAlignment="1">
      <alignment wrapText="1"/>
    </xf>
    <xf numFmtId="0" fontId="18" fillId="0" borderId="0" xfId="4" applyFont="1" applyAlignme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28" fillId="2" borderId="9" xfId="0" applyFont="1" applyFill="1" applyBorder="1" applyAlignment="1">
      <alignment vertical="center" wrapText="1"/>
    </xf>
    <xf numFmtId="0" fontId="18" fillId="0" borderId="0" xfId="0" applyFont="1" applyFill="1"/>
    <xf numFmtId="0" fontId="27" fillId="0" borderId="0" xfId="0" applyFont="1" applyFill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169" fontId="18" fillId="5" borderId="1" xfId="44" applyNumberFormat="1" applyFont="1" applyFill="1" applyBorder="1" applyAlignment="1">
      <alignment vertical="center" wrapText="1"/>
    </xf>
    <xf numFmtId="164" fontId="18" fillId="5" borderId="1" xfId="44" applyFont="1" applyFill="1" applyBorder="1" applyAlignment="1">
      <alignment vertical="center" wrapText="1"/>
    </xf>
    <xf numFmtId="49" fontId="18" fillId="5" borderId="1" xfId="0" applyNumberFormat="1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 wrapText="1"/>
    </xf>
    <xf numFmtId="169" fontId="18" fillId="5" borderId="3" xfId="44" applyNumberFormat="1" applyFont="1" applyFill="1" applyBorder="1" applyAlignment="1">
      <alignment vertical="center" wrapText="1"/>
    </xf>
    <xf numFmtId="164" fontId="18" fillId="5" borderId="3" xfId="44" applyFont="1" applyFill="1" applyBorder="1" applyAlignment="1">
      <alignment vertical="center" wrapText="1"/>
    </xf>
    <xf numFmtId="49" fontId="18" fillId="5" borderId="3" xfId="0" applyNumberFormat="1" applyFont="1" applyFill="1" applyBorder="1" applyAlignment="1">
      <alignment vertical="center" wrapText="1"/>
    </xf>
    <xf numFmtId="167" fontId="28" fillId="3" borderId="9" xfId="12" applyNumberFormat="1" applyFont="1" applyFill="1" applyBorder="1" applyAlignment="1" applyProtection="1">
      <alignment horizontal="center" vertical="center" wrapText="1"/>
    </xf>
    <xf numFmtId="168" fontId="28" fillId="4" borderId="9" xfId="12" applyNumberFormat="1" applyFont="1" applyFill="1" applyBorder="1" applyAlignment="1" applyProtection="1">
      <alignment horizontal="center" vertical="center" wrapText="1"/>
    </xf>
    <xf numFmtId="0" fontId="18" fillId="4" borderId="9" xfId="4" applyFont="1" applyFill="1" applyBorder="1" applyAlignment="1">
      <alignment wrapText="1"/>
    </xf>
    <xf numFmtId="0" fontId="18" fillId="4" borderId="10" xfId="4" applyFont="1" applyFill="1" applyBorder="1" applyAlignment="1">
      <alignment wrapText="1"/>
    </xf>
    <xf numFmtId="164" fontId="18" fillId="4" borderId="9" xfId="4" applyNumberFormat="1" applyFont="1" applyFill="1" applyBorder="1" applyAlignment="1">
      <alignment wrapText="1"/>
    </xf>
    <xf numFmtId="0" fontId="28" fillId="2" borderId="10" xfId="0" applyFont="1" applyFill="1" applyBorder="1" applyAlignment="1">
      <alignment vertical="center" wrapText="1"/>
    </xf>
    <xf numFmtId="4" fontId="28" fillId="0" borderId="2" xfId="8" applyNumberFormat="1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4" fontId="28" fillId="0" borderId="2" xfId="47" applyNumberFormat="1" applyFont="1" applyFill="1" applyBorder="1" applyAlignment="1">
      <alignment horizontal="center" vertical="center" wrapText="1"/>
    </xf>
    <xf numFmtId="49" fontId="28" fillId="0" borderId="2" xfId="47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horizontal="right" vertical="center"/>
    </xf>
    <xf numFmtId="0" fontId="28" fillId="3" borderId="9" xfId="0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 wrapText="1"/>
    </xf>
    <xf numFmtId="0" fontId="27" fillId="0" borderId="1" xfId="9" quotePrefix="1" applyFont="1" applyFill="1" applyBorder="1" applyAlignment="1">
      <alignment vertical="center" wrapText="1"/>
    </xf>
    <xf numFmtId="0" fontId="27" fillId="0" borderId="1" xfId="8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right" vertical="center" wrapText="1"/>
    </xf>
    <xf numFmtId="0" fontId="27" fillId="0" borderId="1" xfId="9" quotePrefix="1" applyFont="1" applyFill="1" applyBorder="1" applyAlignment="1">
      <alignment horizontal="left" vertical="center" wrapText="1"/>
    </xf>
    <xf numFmtId="0" fontId="27" fillId="0" borderId="1" xfId="8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right" vertical="center" wrapText="1"/>
    </xf>
    <xf numFmtId="0" fontId="28" fillId="2" borderId="9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left" wrapText="1"/>
    </xf>
  </cellXfs>
  <cellStyles count="62">
    <cellStyle name="Excel Built-in Normal" xfId="14"/>
    <cellStyle name="Normal 2 2" xfId="6"/>
    <cellStyle name="Normal_62C79F3C" xfId="11"/>
    <cellStyle name="Normal_Техника_спецификация" xfId="47"/>
    <cellStyle name="TableStyleLight1" xfId="22"/>
    <cellStyle name="TableStyleLight1 2" xfId="29"/>
    <cellStyle name="Гиперссылка" xfId="1" builtinId="8"/>
    <cellStyle name="Гиперссылка 2" xfId="21"/>
    <cellStyle name="Гиперссылка 3" xfId="16"/>
    <cellStyle name="Обычный" xfId="0" builtinId="0"/>
    <cellStyle name="Обычный 12" xfId="7"/>
    <cellStyle name="Обычный 14" xfId="10"/>
    <cellStyle name="Обычный 2" xfId="2"/>
    <cellStyle name="Обычный 2 2" xfId="12"/>
    <cellStyle name="Обычный 2 3" xfId="17"/>
    <cellStyle name="Обычный 2 3 2" xfId="30"/>
    <cellStyle name="Обычный 2 4" xfId="18"/>
    <cellStyle name="Обычный 2 4 2" xfId="24"/>
    <cellStyle name="Обычный 2 5" xfId="23"/>
    <cellStyle name="Обычный 2 6" xfId="13"/>
    <cellStyle name="Обычный 3" xfId="4"/>
    <cellStyle name="Обычный 3 2" xfId="19"/>
    <cellStyle name="Обычный 3 2 2" xfId="32"/>
    <cellStyle name="Обычный 3 3" xfId="33"/>
    <cellStyle name="Обычный 3 3 2" xfId="49"/>
    <cellStyle name="Обычный 3 4" xfId="31"/>
    <cellStyle name="Обычный 3 5" xfId="48"/>
    <cellStyle name="Обычный 4" xfId="9"/>
    <cellStyle name="Обычный 4 2" xfId="15"/>
    <cellStyle name="Обычный 4 2 2" xfId="35"/>
    <cellStyle name="Обычный 4 2 3" xfId="51"/>
    <cellStyle name="Обычный 4 3" xfId="34"/>
    <cellStyle name="Обычный 4 4" xfId="50"/>
    <cellStyle name="Обычный 5" xfId="20"/>
    <cellStyle name="Обычный 5 2" xfId="37"/>
    <cellStyle name="Обычный 5 2 2" xfId="53"/>
    <cellStyle name="Обычный 5 3" xfId="36"/>
    <cellStyle name="Обычный 5 4" xfId="52"/>
    <cellStyle name="Обычный 6" xfId="25"/>
    <cellStyle name="Обычный 6 2" xfId="39"/>
    <cellStyle name="Обычный 6 2 2" xfId="55"/>
    <cellStyle name="Обычный 6 3" xfId="38"/>
    <cellStyle name="Обычный 6 4" xfId="54"/>
    <cellStyle name="Обычный 7" xfId="26"/>
    <cellStyle name="Обычный 7 2" xfId="41"/>
    <cellStyle name="Обычный 7 2 2" xfId="57"/>
    <cellStyle name="Обычный 7 3" xfId="40"/>
    <cellStyle name="Обычный 7 4" xfId="56"/>
    <cellStyle name="Обычный 8" xfId="27"/>
    <cellStyle name="Обычный 8 2" xfId="43"/>
    <cellStyle name="Обычный 8 2 2" xfId="59"/>
    <cellStyle name="Обычный 8 3" xfId="42"/>
    <cellStyle name="Обычный 8 4" xfId="58"/>
    <cellStyle name="Обычный_1.3. Шаблон спецификации" xfId="8"/>
    <cellStyle name="Стиль 1" xfId="3"/>
    <cellStyle name="Финансовый 2" xfId="5"/>
    <cellStyle name="Финансовый 2 2" xfId="28"/>
    <cellStyle name="Финансовый 2 2 2" xfId="46"/>
    <cellStyle name="Финансовый 2 2 2 2" xfId="61"/>
    <cellStyle name="Финансовый 2 2 3" xfId="45"/>
    <cellStyle name="Финансовый 2 2 4" xfId="60"/>
    <cellStyle name="Финансовый 2 3" xfId="44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FFCC99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39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6"/>
  <sheetViews>
    <sheetView showGridLines="0" showZeros="0" tabSelected="1" defaultGridColor="0" colorId="22" zoomScaleNormal="100" zoomScaleSheetLayoutView="115" workbookViewId="0">
      <selection activeCell="H48" sqref="H48"/>
    </sheetView>
  </sheetViews>
  <sheetFormatPr defaultColWidth="9.140625" defaultRowHeight="14.25" x14ac:dyDescent="0.25"/>
  <cols>
    <col min="1" max="1" width="38.5703125" style="30" customWidth="1"/>
    <col min="2" max="2" width="101.7109375" style="35" customWidth="1"/>
    <col min="3" max="16384" width="9.140625" style="20"/>
  </cols>
  <sheetData>
    <row r="1" spans="1:2" ht="36" customHeight="1" x14ac:dyDescent="0.25">
      <c r="A1" s="82" t="s">
        <v>37</v>
      </c>
      <c r="B1" s="82"/>
    </row>
    <row r="2" spans="1:2" ht="15" x14ac:dyDescent="0.25">
      <c r="A2" s="77" t="s">
        <v>74</v>
      </c>
      <c r="B2" s="77"/>
    </row>
    <row r="3" spans="1:2" ht="15.75" x14ac:dyDescent="0.25">
      <c r="A3" s="86" t="s">
        <v>75</v>
      </c>
      <c r="B3" s="31" t="s">
        <v>115</v>
      </c>
    </row>
    <row r="4" spans="1:2" x14ac:dyDescent="0.25">
      <c r="A4" s="87"/>
      <c r="B4" s="22"/>
    </row>
    <row r="5" spans="1:2" x14ac:dyDescent="0.25">
      <c r="A5" s="87"/>
      <c r="B5" s="22" t="s">
        <v>97</v>
      </c>
    </row>
    <row r="6" spans="1:2" x14ac:dyDescent="0.25">
      <c r="A6" s="88"/>
      <c r="B6" s="22"/>
    </row>
    <row r="7" spans="1:2" x14ac:dyDescent="0.25">
      <c r="A7" s="86" t="s">
        <v>76</v>
      </c>
      <c r="B7" s="23" t="s">
        <v>6</v>
      </c>
    </row>
    <row r="8" spans="1:2" x14ac:dyDescent="0.25">
      <c r="A8" s="87"/>
      <c r="B8" s="21" t="s">
        <v>95</v>
      </c>
    </row>
    <row r="9" spans="1:2" ht="28.5" x14ac:dyDescent="0.25">
      <c r="A9" s="87"/>
      <c r="B9" s="21" t="s">
        <v>36</v>
      </c>
    </row>
    <row r="10" spans="1:2" x14ac:dyDescent="0.25">
      <c r="A10" s="87"/>
      <c r="B10" s="22" t="s">
        <v>136</v>
      </c>
    </row>
    <row r="11" spans="1:2" x14ac:dyDescent="0.25">
      <c r="A11" s="87"/>
      <c r="B11" s="21" t="s">
        <v>7</v>
      </c>
    </row>
    <row r="12" spans="1:2" ht="28.5" x14ac:dyDescent="0.25">
      <c r="A12" s="88"/>
      <c r="B12" s="24" t="s">
        <v>8</v>
      </c>
    </row>
    <row r="13" spans="1:2" ht="15" x14ac:dyDescent="0.25">
      <c r="A13" s="77" t="s">
        <v>69</v>
      </c>
      <c r="B13" s="84"/>
    </row>
    <row r="14" spans="1:2" ht="28.5" x14ac:dyDescent="0.25">
      <c r="A14" s="76" t="s">
        <v>9</v>
      </c>
      <c r="B14" s="23" t="s">
        <v>10</v>
      </c>
    </row>
    <row r="15" spans="1:2" x14ac:dyDescent="0.25">
      <c r="A15" s="76"/>
      <c r="B15" s="22" t="s">
        <v>35</v>
      </c>
    </row>
    <row r="16" spans="1:2" x14ac:dyDescent="0.25">
      <c r="A16" s="76"/>
      <c r="B16" s="24" t="s">
        <v>54</v>
      </c>
    </row>
    <row r="17" spans="1:2" ht="15" x14ac:dyDescent="0.25">
      <c r="A17" s="77" t="s">
        <v>70</v>
      </c>
      <c r="B17" s="84"/>
    </row>
    <row r="18" spans="1:2" x14ac:dyDescent="0.25">
      <c r="A18" s="76" t="s">
        <v>11</v>
      </c>
      <c r="B18" s="23" t="s">
        <v>12</v>
      </c>
    </row>
    <row r="19" spans="1:2" x14ac:dyDescent="0.25">
      <c r="A19" s="76"/>
      <c r="B19" s="21" t="s">
        <v>129</v>
      </c>
    </row>
    <row r="20" spans="1:2" ht="28.5" x14ac:dyDescent="0.25">
      <c r="A20" s="76"/>
      <c r="B20" s="21" t="s">
        <v>138</v>
      </c>
    </row>
    <row r="21" spans="1:2" x14ac:dyDescent="0.25">
      <c r="A21" s="76"/>
      <c r="B21" s="21" t="s">
        <v>13</v>
      </c>
    </row>
    <row r="22" spans="1:2" x14ac:dyDescent="0.25">
      <c r="A22" s="76"/>
      <c r="B22" s="25" t="s">
        <v>57</v>
      </c>
    </row>
    <row r="23" spans="1:2" x14ac:dyDescent="0.25">
      <c r="A23" s="76"/>
      <c r="B23" s="25" t="s">
        <v>58</v>
      </c>
    </row>
    <row r="24" spans="1:2" x14ac:dyDescent="0.25">
      <c r="A24" s="76"/>
      <c r="B24" s="25" t="s">
        <v>59</v>
      </c>
    </row>
    <row r="25" spans="1:2" ht="28.5" x14ac:dyDescent="0.25">
      <c r="A25" s="76"/>
      <c r="B25" s="22" t="s">
        <v>79</v>
      </c>
    </row>
    <row r="26" spans="1:2" ht="15" x14ac:dyDescent="0.25">
      <c r="A26" s="86" t="s">
        <v>14</v>
      </c>
      <c r="B26" s="23" t="s">
        <v>77</v>
      </c>
    </row>
    <row r="27" spans="1:2" x14ac:dyDescent="0.25">
      <c r="A27" s="87"/>
      <c r="B27" s="41" t="s">
        <v>91</v>
      </c>
    </row>
    <row r="28" spans="1:2" ht="28.5" x14ac:dyDescent="0.25">
      <c r="A28" s="87"/>
      <c r="B28" s="41" t="s">
        <v>116</v>
      </c>
    </row>
    <row r="29" spans="1:2" ht="15" x14ac:dyDescent="0.25">
      <c r="A29" s="87"/>
      <c r="B29" s="21" t="s">
        <v>78</v>
      </c>
    </row>
    <row r="30" spans="1:2" x14ac:dyDescent="0.25">
      <c r="A30" s="87"/>
      <c r="B30" s="25" t="s">
        <v>92</v>
      </c>
    </row>
    <row r="31" spans="1:2" ht="28.5" x14ac:dyDescent="0.25">
      <c r="A31" s="87"/>
      <c r="B31" s="38" t="s">
        <v>93</v>
      </c>
    </row>
    <row r="32" spans="1:2" x14ac:dyDescent="0.25">
      <c r="A32" s="87"/>
      <c r="B32" s="41" t="s">
        <v>98</v>
      </c>
    </row>
    <row r="33" spans="1:2" x14ac:dyDescent="0.25">
      <c r="A33" s="87"/>
      <c r="B33" s="41" t="s">
        <v>99</v>
      </c>
    </row>
    <row r="34" spans="1:2" x14ac:dyDescent="0.25">
      <c r="A34" s="87"/>
      <c r="B34" s="41" t="s">
        <v>100</v>
      </c>
    </row>
    <row r="35" spans="1:2" x14ac:dyDescent="0.25">
      <c r="A35" s="87"/>
      <c r="B35" s="41" t="s">
        <v>101</v>
      </c>
    </row>
    <row r="36" spans="1:2" x14ac:dyDescent="0.25">
      <c r="A36" s="87"/>
      <c r="B36" s="41" t="s">
        <v>131</v>
      </c>
    </row>
    <row r="37" spans="1:2" ht="28.5" x14ac:dyDescent="0.25">
      <c r="A37" s="87"/>
      <c r="B37" s="41" t="s">
        <v>111</v>
      </c>
    </row>
    <row r="38" spans="1:2" x14ac:dyDescent="0.25">
      <c r="A38" s="87"/>
      <c r="B38" s="41" t="s">
        <v>112</v>
      </c>
    </row>
    <row r="39" spans="1:2" ht="28.5" x14ac:dyDescent="0.25">
      <c r="A39" s="87"/>
      <c r="B39" s="41" t="s">
        <v>113</v>
      </c>
    </row>
    <row r="40" spans="1:2" x14ac:dyDescent="0.25">
      <c r="A40" s="87"/>
      <c r="B40" s="41"/>
    </row>
    <row r="41" spans="1:2" ht="30" x14ac:dyDescent="0.25">
      <c r="A41" s="33" t="s">
        <v>15</v>
      </c>
      <c r="B41" s="26" t="s">
        <v>105</v>
      </c>
    </row>
    <row r="42" spans="1:2" ht="28.5" x14ac:dyDescent="0.25">
      <c r="A42" s="85" t="s">
        <v>16</v>
      </c>
      <c r="B42" s="23" t="s">
        <v>34</v>
      </c>
    </row>
    <row r="43" spans="1:2" x14ac:dyDescent="0.25">
      <c r="A43" s="85"/>
      <c r="B43" s="25" t="s">
        <v>60</v>
      </c>
    </row>
    <row r="44" spans="1:2" x14ac:dyDescent="0.25">
      <c r="A44" s="85"/>
      <c r="B44" s="25" t="s">
        <v>80</v>
      </c>
    </row>
    <row r="45" spans="1:2" x14ac:dyDescent="0.25">
      <c r="A45" s="86"/>
      <c r="B45" s="25" t="s">
        <v>81</v>
      </c>
    </row>
    <row r="46" spans="1:2" ht="14.25" customHeight="1" x14ac:dyDescent="0.25">
      <c r="A46" s="86"/>
      <c r="B46" s="25"/>
    </row>
    <row r="47" spans="1:2" ht="15" x14ac:dyDescent="0.25">
      <c r="A47" s="77" t="s">
        <v>71</v>
      </c>
      <c r="B47" s="77"/>
    </row>
    <row r="48" spans="1:2" x14ac:dyDescent="0.25">
      <c r="A48" s="76" t="s">
        <v>17</v>
      </c>
      <c r="B48" s="23" t="s">
        <v>18</v>
      </c>
    </row>
    <row r="49" spans="1:2" ht="28.5" x14ac:dyDescent="0.25">
      <c r="A49" s="76"/>
      <c r="B49" s="21" t="s">
        <v>102</v>
      </c>
    </row>
    <row r="50" spans="1:2" ht="28.5" x14ac:dyDescent="0.25">
      <c r="A50" s="76"/>
      <c r="B50" s="21" t="s">
        <v>56</v>
      </c>
    </row>
    <row r="51" spans="1:2" x14ac:dyDescent="0.25">
      <c r="A51" s="76"/>
      <c r="B51" s="27" t="str">
        <f>$B$10</f>
        <v>tender-439@foxtrot.kiev.ua</v>
      </c>
    </row>
    <row r="52" spans="1:2" x14ac:dyDescent="0.25">
      <c r="A52" s="76" t="s">
        <v>19</v>
      </c>
      <c r="B52" s="23" t="s">
        <v>39</v>
      </c>
    </row>
    <row r="53" spans="1:2" ht="15" x14ac:dyDescent="0.25">
      <c r="A53" s="76"/>
      <c r="B53" s="32">
        <v>43312</v>
      </c>
    </row>
    <row r="54" spans="1:2" ht="57" x14ac:dyDescent="0.25">
      <c r="A54" s="79" t="s">
        <v>20</v>
      </c>
      <c r="B54" s="23" t="s">
        <v>21</v>
      </c>
    </row>
    <row r="55" spans="1:2" x14ac:dyDescent="0.25">
      <c r="A55" s="80"/>
      <c r="B55" s="21" t="s">
        <v>22</v>
      </c>
    </row>
    <row r="56" spans="1:2" x14ac:dyDescent="0.25">
      <c r="A56" s="80"/>
      <c r="B56" s="21" t="s">
        <v>23</v>
      </c>
    </row>
    <row r="57" spans="1:2" ht="15" x14ac:dyDescent="0.25">
      <c r="A57" s="77" t="s">
        <v>72</v>
      </c>
      <c r="B57" s="83"/>
    </row>
    <row r="58" spans="1:2" x14ac:dyDescent="0.25">
      <c r="A58" s="79" t="s">
        <v>24</v>
      </c>
      <c r="B58" s="28" t="s">
        <v>114</v>
      </c>
    </row>
    <row r="59" spans="1:2" ht="28.5" x14ac:dyDescent="0.25">
      <c r="A59" s="80"/>
      <c r="B59" s="25" t="s">
        <v>130</v>
      </c>
    </row>
    <row r="60" spans="1:2" ht="28.5" x14ac:dyDescent="0.25">
      <c r="A60" s="80"/>
      <c r="B60" s="25" t="s">
        <v>55</v>
      </c>
    </row>
    <row r="61" spans="1:2" x14ac:dyDescent="0.25">
      <c r="A61" s="81"/>
      <c r="B61" s="29" t="s">
        <v>65</v>
      </c>
    </row>
    <row r="62" spans="1:2" ht="42.75" x14ac:dyDescent="0.25">
      <c r="A62" s="34" t="s">
        <v>25</v>
      </c>
      <c r="B62" s="21" t="s">
        <v>26</v>
      </c>
    </row>
    <row r="63" spans="1:2" ht="14.25" customHeight="1" x14ac:dyDescent="0.25">
      <c r="A63" s="76" t="s">
        <v>27</v>
      </c>
      <c r="B63" s="23" t="s">
        <v>28</v>
      </c>
    </row>
    <row r="64" spans="1:2" x14ac:dyDescent="0.25">
      <c r="A64" s="76"/>
      <c r="B64" s="25" t="s">
        <v>61</v>
      </c>
    </row>
    <row r="65" spans="1:2" x14ac:dyDescent="0.25">
      <c r="A65" s="76"/>
      <c r="B65" s="25" t="s">
        <v>62</v>
      </c>
    </row>
    <row r="66" spans="1:2" ht="28.5" x14ac:dyDescent="0.25">
      <c r="A66" s="76"/>
      <c r="B66" s="24" t="s">
        <v>52</v>
      </c>
    </row>
    <row r="67" spans="1:2" ht="14.25" customHeight="1" x14ac:dyDescent="0.25">
      <c r="A67" s="76" t="s">
        <v>29</v>
      </c>
      <c r="B67" s="23" t="s">
        <v>30</v>
      </c>
    </row>
    <row r="68" spans="1:2" x14ac:dyDescent="0.25">
      <c r="A68" s="76"/>
      <c r="B68" s="25" t="s">
        <v>63</v>
      </c>
    </row>
    <row r="69" spans="1:2" x14ac:dyDescent="0.25">
      <c r="A69" s="76"/>
      <c r="B69" s="25" t="s">
        <v>64</v>
      </c>
    </row>
    <row r="70" spans="1:2" ht="28.5" x14ac:dyDescent="0.25">
      <c r="A70" s="76"/>
      <c r="B70" s="24" t="s">
        <v>31</v>
      </c>
    </row>
    <row r="71" spans="1:2" ht="15" x14ac:dyDescent="0.25">
      <c r="A71" s="77" t="s">
        <v>73</v>
      </c>
      <c r="B71" s="78"/>
    </row>
    <row r="72" spans="1:2" ht="28.5" x14ac:dyDescent="0.25">
      <c r="A72" s="33" t="s">
        <v>32</v>
      </c>
      <c r="B72" s="26" t="s">
        <v>53</v>
      </c>
    </row>
    <row r="73" spans="1:2" x14ac:dyDescent="0.25">
      <c r="A73" s="76" t="s">
        <v>33</v>
      </c>
      <c r="B73" s="23"/>
    </row>
    <row r="74" spans="1:2" x14ac:dyDescent="0.25">
      <c r="A74" s="76"/>
      <c r="B74" s="25" t="s">
        <v>94</v>
      </c>
    </row>
    <row r="75" spans="1:2" x14ac:dyDescent="0.25">
      <c r="A75" s="76"/>
      <c r="B75" s="25" t="s">
        <v>103</v>
      </c>
    </row>
    <row r="76" spans="1:2" x14ac:dyDescent="0.25">
      <c r="A76" s="76"/>
      <c r="B76" s="24"/>
    </row>
    <row r="77" spans="1:2" x14ac:dyDescent="0.25">
      <c r="B77" s="36"/>
    </row>
    <row r="78" spans="1:2" x14ac:dyDescent="0.25">
      <c r="B78" s="35" t="s">
        <v>67</v>
      </c>
    </row>
    <row r="79" spans="1:2" x14ac:dyDescent="0.25">
      <c r="B79" s="37" t="s">
        <v>68</v>
      </c>
    </row>
    <row r="80" spans="1:2" x14ac:dyDescent="0.25">
      <c r="B80" s="36"/>
    </row>
    <row r="81" spans="2:2" x14ac:dyDescent="0.25">
      <c r="B81" s="36"/>
    </row>
    <row r="82" spans="2:2" x14ac:dyDescent="0.25">
      <c r="B82" s="36"/>
    </row>
    <row r="83" spans="2:2" x14ac:dyDescent="0.25">
      <c r="B83" s="36"/>
    </row>
    <row r="84" spans="2:2" x14ac:dyDescent="0.25">
      <c r="B84" s="36"/>
    </row>
    <row r="85" spans="2:2" x14ac:dyDescent="0.25">
      <c r="B85" s="36"/>
    </row>
    <row r="86" spans="2:2" x14ac:dyDescent="0.25">
      <c r="B86" s="36"/>
    </row>
    <row r="87" spans="2:2" x14ac:dyDescent="0.25">
      <c r="B87" s="36"/>
    </row>
    <row r="88" spans="2:2" x14ac:dyDescent="0.25">
      <c r="B88" s="36"/>
    </row>
    <row r="89" spans="2:2" x14ac:dyDescent="0.25">
      <c r="B89" s="36"/>
    </row>
    <row r="90" spans="2:2" x14ac:dyDescent="0.25">
      <c r="B90" s="36"/>
    </row>
    <row r="91" spans="2:2" x14ac:dyDescent="0.25">
      <c r="B91" s="36"/>
    </row>
    <row r="92" spans="2:2" x14ac:dyDescent="0.25">
      <c r="B92" s="36"/>
    </row>
    <row r="93" spans="2:2" x14ac:dyDescent="0.25">
      <c r="B93" s="36"/>
    </row>
    <row r="95" spans="2:2" x14ac:dyDescent="0.25">
      <c r="B95" s="36"/>
    </row>
    <row r="96" spans="2:2" x14ac:dyDescent="0.25">
      <c r="B96" s="36"/>
    </row>
  </sheetData>
  <mergeCells count="20">
    <mergeCell ref="A1:B1"/>
    <mergeCell ref="A18:A25"/>
    <mergeCell ref="A57:B57"/>
    <mergeCell ref="A47:B47"/>
    <mergeCell ref="A48:A51"/>
    <mergeCell ref="A13:B13"/>
    <mergeCell ref="A14:A16"/>
    <mergeCell ref="A17:B17"/>
    <mergeCell ref="A54:A56"/>
    <mergeCell ref="A42:A46"/>
    <mergeCell ref="A2:B2"/>
    <mergeCell ref="A7:A12"/>
    <mergeCell ref="A3:A6"/>
    <mergeCell ref="A26:A40"/>
    <mergeCell ref="A73:A76"/>
    <mergeCell ref="A63:A66"/>
    <mergeCell ref="A67:A70"/>
    <mergeCell ref="A71:B71"/>
    <mergeCell ref="A52:A53"/>
    <mergeCell ref="A58:A61"/>
  </mergeCells>
  <conditionalFormatting sqref="B53">
    <cfRule type="containsBlanks" dxfId="1" priority="3">
      <formula>LEN(TRIM(B53))=0</formula>
    </cfRule>
  </conditionalFormatting>
  <dataValidations count="1">
    <dataValidation allowBlank="1" showInputMessage="1" showErrorMessage="1" promptTitle="Наступний день" prompt="після подачі пропозицій." sqref="B53"/>
  </dataValidations>
  <hyperlinks>
    <hyperlink ref="B15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61" r:id="rId2"/>
    <hyperlink ref="B51" r:id="rId3" display="tender-______@foxtrot.kiev.ua"/>
    <hyperlink ref="B79" r:id="rId4"/>
    <hyperlink ref="B5" location="'Додаток 1'!A1" display="Перелік робіт по адмініструванню серверів наданий в Додатку 1."/>
    <hyperlink ref="B10" r:id="rId5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zoomScaleNormal="100" workbookViewId="0">
      <selection activeCell="A23" sqref="A23:C23"/>
    </sheetView>
  </sheetViews>
  <sheetFormatPr defaultRowHeight="12.75" x14ac:dyDescent="0.2"/>
  <cols>
    <col min="1" max="1" width="20.85546875" style="44" customWidth="1"/>
    <col min="2" max="2" width="47.28515625" style="44" customWidth="1"/>
    <col min="3" max="3" width="11.7109375" style="44" customWidth="1"/>
    <col min="4" max="4" width="11.42578125" style="44" customWidth="1"/>
    <col min="5" max="5" width="19" style="44" bestFit="1" customWidth="1"/>
    <col min="6" max="6" width="17.42578125" style="44" bestFit="1" customWidth="1"/>
    <col min="7" max="7" width="19.140625" style="44" customWidth="1"/>
    <col min="8" max="8" width="17.85546875" style="44" customWidth="1"/>
    <col min="9" max="16384" width="9.140625" style="44"/>
  </cols>
  <sheetData>
    <row r="1" spans="1:8" s="19" customFormat="1" x14ac:dyDescent="0.2">
      <c r="A1" s="50" t="s">
        <v>106</v>
      </c>
      <c r="B1" s="42"/>
    </row>
    <row r="2" spans="1:8" s="19" customFormat="1" x14ac:dyDescent="0.2">
      <c r="A2" s="42"/>
      <c r="B2" s="42"/>
    </row>
    <row r="3" spans="1:8" s="43" customFormat="1" x14ac:dyDescent="0.25">
      <c r="A3" s="49" t="str">
        <f>Документація!$B$3</f>
        <v>Друк національної газети</v>
      </c>
      <c r="B3" s="49"/>
    </row>
    <row r="4" spans="1:8" s="45" customFormat="1" x14ac:dyDescent="0.2">
      <c r="A4" s="46"/>
      <c r="B4" s="46"/>
      <c r="D4" s="48"/>
      <c r="H4" s="47" t="s">
        <v>82</v>
      </c>
    </row>
    <row r="5" spans="1:8" ht="12.75" customHeight="1" x14ac:dyDescent="0.2">
      <c r="A5" s="89" t="s">
        <v>83</v>
      </c>
      <c r="B5" s="89"/>
      <c r="C5" s="89"/>
      <c r="D5" s="101"/>
      <c r="E5" s="101"/>
      <c r="F5" s="101"/>
      <c r="G5" s="101"/>
      <c r="H5" s="101"/>
    </row>
    <row r="6" spans="1:8" ht="12.75" customHeight="1" x14ac:dyDescent="0.2">
      <c r="A6" s="89" t="s">
        <v>41</v>
      </c>
      <c r="B6" s="89"/>
      <c r="C6" s="89"/>
      <c r="D6" s="89"/>
      <c r="E6" s="89"/>
      <c r="F6" s="89"/>
      <c r="G6" s="89"/>
      <c r="H6" s="89"/>
    </row>
    <row r="7" spans="1:8" x14ac:dyDescent="0.2">
      <c r="A7" s="89" t="s">
        <v>42</v>
      </c>
      <c r="B7" s="89"/>
      <c r="C7" s="89"/>
      <c r="D7" s="89"/>
      <c r="E7" s="89"/>
      <c r="F7" s="89"/>
      <c r="G7" s="89"/>
      <c r="H7" s="89"/>
    </row>
    <row r="8" spans="1:8" x14ac:dyDescent="0.2">
      <c r="A8" s="89" t="s">
        <v>43</v>
      </c>
      <c r="B8" s="89"/>
      <c r="C8" s="89"/>
      <c r="D8" s="102"/>
      <c r="E8" s="102"/>
      <c r="F8" s="102"/>
      <c r="G8" s="102"/>
      <c r="H8" s="102"/>
    </row>
    <row r="9" spans="1:8" x14ac:dyDescent="0.2">
      <c r="A9" s="89" t="s">
        <v>44</v>
      </c>
      <c r="B9" s="89"/>
      <c r="C9" s="89"/>
      <c r="D9" s="89"/>
      <c r="E9" s="89"/>
      <c r="F9" s="89"/>
      <c r="G9" s="89"/>
      <c r="H9" s="89"/>
    </row>
    <row r="10" spans="1:8" x14ac:dyDescent="0.2">
      <c r="A10" s="89" t="s">
        <v>45</v>
      </c>
      <c r="B10" s="89"/>
      <c r="C10" s="89"/>
      <c r="D10" s="89"/>
      <c r="E10" s="89"/>
      <c r="F10" s="89"/>
      <c r="G10" s="89"/>
      <c r="H10" s="89"/>
    </row>
    <row r="11" spans="1:8" ht="12.75" customHeight="1" x14ac:dyDescent="0.2">
      <c r="A11" s="89" t="s">
        <v>84</v>
      </c>
      <c r="B11" s="89"/>
      <c r="C11" s="89"/>
      <c r="D11" s="102"/>
      <c r="E11" s="102"/>
      <c r="F11" s="102"/>
      <c r="G11" s="102"/>
      <c r="H11" s="102"/>
    </row>
    <row r="12" spans="1:8" x14ac:dyDescent="0.2">
      <c r="A12" s="89" t="s">
        <v>85</v>
      </c>
      <c r="B12" s="89"/>
      <c r="C12" s="89"/>
      <c r="D12" s="89"/>
      <c r="E12" s="89"/>
      <c r="F12" s="89"/>
      <c r="G12" s="89"/>
      <c r="H12" s="89"/>
    </row>
    <row r="13" spans="1:8" ht="12.75" customHeight="1" x14ac:dyDescent="0.2">
      <c r="A13" s="89" t="s">
        <v>86</v>
      </c>
      <c r="B13" s="89"/>
      <c r="C13" s="89"/>
      <c r="D13" s="102"/>
      <c r="E13" s="102"/>
      <c r="F13" s="102"/>
      <c r="G13" s="102"/>
      <c r="H13" s="102"/>
    </row>
    <row r="14" spans="1:8" ht="12.75" customHeight="1" x14ac:dyDescent="0.2">
      <c r="A14" s="89" t="s">
        <v>87</v>
      </c>
      <c r="B14" s="89"/>
      <c r="C14" s="89"/>
      <c r="D14" s="89"/>
      <c r="E14" s="89"/>
      <c r="F14" s="89"/>
      <c r="G14" s="89"/>
      <c r="H14" s="89"/>
    </row>
    <row r="15" spans="1:8" ht="12.75" customHeight="1" x14ac:dyDescent="0.2">
      <c r="A15" s="89" t="s">
        <v>132</v>
      </c>
      <c r="B15" s="89"/>
      <c r="C15" s="89"/>
      <c r="D15" s="89"/>
      <c r="E15" s="89"/>
      <c r="F15" s="89"/>
      <c r="G15" s="89"/>
      <c r="H15" s="89"/>
    </row>
    <row r="16" spans="1:8" ht="12.75" customHeight="1" x14ac:dyDescent="0.2">
      <c r="A16" s="89" t="s">
        <v>88</v>
      </c>
      <c r="B16" s="89"/>
      <c r="C16" s="89"/>
      <c r="D16" s="89"/>
      <c r="E16" s="89"/>
      <c r="F16" s="89"/>
      <c r="G16" s="89"/>
      <c r="H16" s="89"/>
    </row>
    <row r="17" spans="1:9" x14ac:dyDescent="0.2">
      <c r="A17" s="89" t="s">
        <v>46</v>
      </c>
      <c r="B17" s="89"/>
      <c r="C17" s="89"/>
      <c r="D17" s="89"/>
      <c r="E17" s="89"/>
      <c r="F17" s="89"/>
      <c r="G17" s="89"/>
      <c r="H17" s="89"/>
    </row>
    <row r="18" spans="1:9" x14ac:dyDescent="0.2">
      <c r="A18" s="89" t="s">
        <v>51</v>
      </c>
      <c r="B18" s="89"/>
      <c r="C18" s="89"/>
      <c r="D18" s="89"/>
      <c r="E18" s="89"/>
      <c r="F18" s="89"/>
      <c r="G18" s="89"/>
      <c r="H18" s="89"/>
    </row>
    <row r="19" spans="1:9" x14ac:dyDescent="0.2">
      <c r="A19" s="89" t="s">
        <v>47</v>
      </c>
      <c r="B19" s="89"/>
      <c r="C19" s="89"/>
      <c r="D19" s="89"/>
      <c r="E19" s="89"/>
      <c r="F19" s="89"/>
      <c r="G19" s="89"/>
      <c r="H19" s="89"/>
    </row>
    <row r="20" spans="1:9" ht="12.75" customHeight="1" x14ac:dyDescent="0.2">
      <c r="A20" s="89" t="s">
        <v>48</v>
      </c>
      <c r="B20" s="89"/>
      <c r="C20" s="89"/>
      <c r="D20" s="89"/>
      <c r="E20" s="89"/>
      <c r="F20" s="89"/>
      <c r="G20" s="89"/>
      <c r="H20" s="89"/>
    </row>
    <row r="21" spans="1:9" ht="12.75" customHeight="1" x14ac:dyDescent="0.2">
      <c r="A21" s="94" t="s">
        <v>89</v>
      </c>
      <c r="B21" s="94"/>
      <c r="C21" s="94"/>
      <c r="D21" s="89"/>
      <c r="E21" s="89"/>
      <c r="F21" s="89"/>
      <c r="G21" s="89"/>
      <c r="H21" s="89"/>
    </row>
    <row r="22" spans="1:9" ht="12.75" customHeight="1" x14ac:dyDescent="0.2">
      <c r="A22" s="95" t="s">
        <v>90</v>
      </c>
      <c r="B22" s="95"/>
      <c r="C22" s="95"/>
      <c r="D22" s="92"/>
      <c r="E22" s="92"/>
      <c r="F22" s="92"/>
      <c r="G22" s="92"/>
      <c r="H22" s="92"/>
    </row>
    <row r="23" spans="1:9" ht="108.75" customHeight="1" x14ac:dyDescent="0.2">
      <c r="A23" s="96" t="s">
        <v>133</v>
      </c>
      <c r="B23" s="96"/>
      <c r="C23" s="96"/>
      <c r="D23" s="93"/>
      <c r="E23" s="93"/>
      <c r="F23" s="93"/>
      <c r="G23" s="93"/>
      <c r="H23" s="93"/>
    </row>
    <row r="24" spans="1:9" ht="24.75" customHeight="1" x14ac:dyDescent="0.2">
      <c r="A24" s="98" t="s">
        <v>117</v>
      </c>
      <c r="B24" s="98"/>
      <c r="C24" s="98"/>
      <c r="D24" s="93"/>
      <c r="E24" s="93"/>
      <c r="F24" s="93"/>
      <c r="G24" s="93"/>
      <c r="H24" s="93"/>
    </row>
    <row r="25" spans="1:9" ht="24.75" customHeight="1" x14ac:dyDescent="0.2">
      <c r="A25" s="98" t="s">
        <v>118</v>
      </c>
      <c r="B25" s="98"/>
      <c r="C25" s="98"/>
      <c r="D25" s="93"/>
      <c r="E25" s="93"/>
      <c r="F25" s="93"/>
      <c r="G25" s="93"/>
      <c r="H25" s="93"/>
    </row>
    <row r="26" spans="1:9" ht="29.25" customHeight="1" x14ac:dyDescent="0.2">
      <c r="A26" s="98" t="s">
        <v>119</v>
      </c>
      <c r="B26" s="98"/>
      <c r="C26" s="98"/>
      <c r="D26" s="93"/>
      <c r="E26" s="93"/>
      <c r="F26" s="93"/>
      <c r="G26" s="93"/>
      <c r="H26" s="93"/>
    </row>
    <row r="27" spans="1:9" ht="26.25" customHeight="1" x14ac:dyDescent="0.2">
      <c r="A27" s="97" t="s">
        <v>107</v>
      </c>
      <c r="B27" s="97"/>
      <c r="C27" s="97"/>
      <c r="D27" s="93"/>
      <c r="E27" s="93"/>
      <c r="F27" s="93"/>
      <c r="G27" s="93"/>
      <c r="H27" s="93"/>
    </row>
    <row r="28" spans="1:9" ht="25.5" customHeight="1" x14ac:dyDescent="0.2">
      <c r="A28" s="97" t="s">
        <v>108</v>
      </c>
      <c r="B28" s="97"/>
      <c r="C28" s="97"/>
      <c r="D28" s="93"/>
      <c r="E28" s="93"/>
      <c r="F28" s="93"/>
      <c r="G28" s="93"/>
      <c r="H28" s="93"/>
    </row>
    <row r="29" spans="1:9" ht="12.75" customHeight="1" x14ac:dyDescent="0.2">
      <c r="A29" s="96" t="s">
        <v>109</v>
      </c>
      <c r="B29" s="96"/>
      <c r="C29" s="96"/>
      <c r="D29" s="93"/>
      <c r="E29" s="93"/>
      <c r="F29" s="93"/>
      <c r="G29" s="93"/>
      <c r="H29" s="93"/>
    </row>
    <row r="30" spans="1:9" s="53" customFormat="1" ht="12.75" customHeight="1" x14ac:dyDescent="0.2">
      <c r="A30" s="96" t="s">
        <v>110</v>
      </c>
      <c r="B30" s="96"/>
      <c r="C30" s="96"/>
      <c r="D30" s="93"/>
      <c r="E30" s="93"/>
      <c r="F30" s="93"/>
      <c r="G30" s="93"/>
      <c r="H30" s="93"/>
      <c r="I30" s="44"/>
    </row>
    <row r="31" spans="1:9" s="52" customFormat="1" x14ac:dyDescent="0.2">
      <c r="A31" s="99" t="s">
        <v>120</v>
      </c>
      <c r="B31" s="100"/>
      <c r="C31" s="100"/>
      <c r="D31" s="51"/>
      <c r="E31" s="51"/>
      <c r="F31" s="51"/>
      <c r="G31" s="51"/>
      <c r="H31" s="67"/>
      <c r="I31" s="53"/>
    </row>
    <row r="32" spans="1:9" s="52" customFormat="1" ht="63.75" x14ac:dyDescent="0.2">
      <c r="A32" s="68" t="s">
        <v>135</v>
      </c>
      <c r="B32" s="68" t="s">
        <v>121</v>
      </c>
      <c r="C32" s="68" t="s">
        <v>128</v>
      </c>
      <c r="D32" s="69" t="s">
        <v>122</v>
      </c>
      <c r="E32" s="70" t="s">
        <v>137</v>
      </c>
      <c r="F32" s="70" t="s">
        <v>123</v>
      </c>
      <c r="G32" s="68" t="s">
        <v>124</v>
      </c>
      <c r="H32" s="71" t="s">
        <v>125</v>
      </c>
    </row>
    <row r="33" spans="1:9" s="52" customFormat="1" ht="31.5" customHeight="1" x14ac:dyDescent="0.2">
      <c r="A33" s="54" t="s">
        <v>126</v>
      </c>
      <c r="B33" s="74" t="s">
        <v>134</v>
      </c>
      <c r="C33" s="55">
        <v>1800000</v>
      </c>
      <c r="D33" s="56"/>
      <c r="E33" s="56">
        <f>600000*D33</f>
        <v>0</v>
      </c>
      <c r="F33" s="56">
        <f>E33*3</f>
        <v>0</v>
      </c>
      <c r="G33" s="75"/>
      <c r="H33" s="57"/>
    </row>
    <row r="34" spans="1:9" ht="31.5" customHeight="1" x14ac:dyDescent="0.2">
      <c r="A34" s="58" t="s">
        <v>126</v>
      </c>
      <c r="B34" s="72" t="s">
        <v>127</v>
      </c>
      <c r="C34" s="59">
        <v>800000</v>
      </c>
      <c r="D34" s="60"/>
      <c r="E34" s="60">
        <f>800000*D34</f>
        <v>0</v>
      </c>
      <c r="F34" s="60">
        <f>E34*1</f>
        <v>0</v>
      </c>
      <c r="G34" s="73"/>
      <c r="H34" s="61"/>
      <c r="I34" s="52"/>
    </row>
    <row r="35" spans="1:9" ht="31.5" customHeight="1" x14ac:dyDescent="0.2">
      <c r="A35" s="58" t="s">
        <v>126</v>
      </c>
      <c r="B35" s="72" t="s">
        <v>134</v>
      </c>
      <c r="C35" s="59">
        <v>3600000</v>
      </c>
      <c r="D35" s="60"/>
      <c r="E35" s="60">
        <f>100000*D35</f>
        <v>0</v>
      </c>
      <c r="F35" s="60">
        <f>E35*36</f>
        <v>0</v>
      </c>
      <c r="G35" s="73"/>
      <c r="H35" s="61"/>
    </row>
    <row r="36" spans="1:9" x14ac:dyDescent="0.2">
      <c r="A36" s="90" t="s">
        <v>104</v>
      </c>
      <c r="B36" s="91"/>
      <c r="C36" s="64"/>
      <c r="D36" s="62"/>
      <c r="E36" s="63"/>
      <c r="F36" s="66">
        <f>SUM(F33:F35)</f>
        <v>0</v>
      </c>
      <c r="G36" s="64"/>
      <c r="H36" s="65"/>
    </row>
  </sheetData>
  <protectedRanges>
    <protectedRange sqref="D5:H21 D23:H30 D33:D35 G33:H35" name="Диапазон1"/>
  </protectedRanges>
  <mergeCells count="54">
    <mergeCell ref="A31:C31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A19:C19"/>
    <mergeCell ref="D14:H14"/>
    <mergeCell ref="D16:H16"/>
    <mergeCell ref="D17:H17"/>
    <mergeCell ref="D18:H18"/>
    <mergeCell ref="D19:H19"/>
    <mergeCell ref="A15:C15"/>
    <mergeCell ref="A29:C29"/>
    <mergeCell ref="A30:C30"/>
    <mergeCell ref="D24:H24"/>
    <mergeCell ref="D25:H25"/>
    <mergeCell ref="D26:H26"/>
    <mergeCell ref="D27:H27"/>
    <mergeCell ref="D28:H28"/>
    <mergeCell ref="A27:C27"/>
    <mergeCell ref="A28:C28"/>
    <mergeCell ref="A24:C24"/>
    <mergeCell ref="A25:C25"/>
    <mergeCell ref="A26:C26"/>
    <mergeCell ref="D29:H29"/>
    <mergeCell ref="D30:H30"/>
    <mergeCell ref="A20:C20"/>
    <mergeCell ref="A21:C21"/>
    <mergeCell ref="A22:C22"/>
    <mergeCell ref="A23:C23"/>
    <mergeCell ref="A16:C16"/>
    <mergeCell ref="A17:C17"/>
    <mergeCell ref="A18:C18"/>
    <mergeCell ref="D15:H15"/>
    <mergeCell ref="A36:B36"/>
    <mergeCell ref="A5:C5"/>
    <mergeCell ref="A6:C6"/>
    <mergeCell ref="A7:C7"/>
    <mergeCell ref="A8:C8"/>
    <mergeCell ref="A9:C9"/>
    <mergeCell ref="D20:H20"/>
    <mergeCell ref="D21:H21"/>
    <mergeCell ref="D22:H22"/>
    <mergeCell ref="D23:H23"/>
    <mergeCell ref="A10:C10"/>
    <mergeCell ref="A11:C11"/>
    <mergeCell ref="A12:C12"/>
    <mergeCell ref="A13:C13"/>
    <mergeCell ref="A14:C14"/>
  </mergeCells>
  <conditionalFormatting sqref="D5:H21 D23:H30 D33:D35 G33:H35">
    <cfRule type="containsBlanks" dxfId="0" priority="2">
      <formula>LEN(TRIM(D5))=0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:B2"/>
  </dataValidations>
  <pageMargins left="0.39370078740157483" right="0.39370078740157483" top="0.39370078740157483" bottom="0.39370078740157483" header="0.11811023622047244" footer="0.11811023622047244"/>
  <pageSetup paperSize="9" scale="96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7" sqref="B7:C7"/>
    </sheetView>
  </sheetViews>
  <sheetFormatPr defaultColWidth="0" defaultRowHeight="18" zeroHeight="1" x14ac:dyDescent="0.25"/>
  <cols>
    <col min="1" max="1" width="16.855468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9" t="s">
        <v>96</v>
      </c>
      <c r="B1" s="4"/>
      <c r="C1" s="16" t="str">
        <f>CONCATENATE("Вхідний № ",RIGHT(LEFT($C$15,10),3),"/_______")</f>
        <v>Вхідний № 439/_______</v>
      </c>
    </row>
    <row r="2" spans="1:3" s="9" customFormat="1" x14ac:dyDescent="0.25">
      <c r="A2" s="40">
        <f>WORKDAY(Документація!B53,-1,0)</f>
        <v>43311</v>
      </c>
      <c r="B2" s="3"/>
      <c r="C2" s="11"/>
    </row>
    <row r="3" spans="1:3" s="9" customFormat="1" x14ac:dyDescent="0.25">
      <c r="A3" s="5"/>
      <c r="B3" s="4"/>
      <c r="C3" s="11" t="s">
        <v>50</v>
      </c>
    </row>
    <row r="4" spans="1:3" ht="67.5" customHeight="1" x14ac:dyDescent="0.25">
      <c r="A4" s="14" t="s">
        <v>0</v>
      </c>
      <c r="B4" s="105">
        <f>'Додаток 1'!D5</f>
        <v>0</v>
      </c>
      <c r="C4" s="105"/>
    </row>
    <row r="5" spans="1:3" ht="18" customHeight="1" x14ac:dyDescent="0.25">
      <c r="A5" s="6"/>
      <c r="B5" s="106">
        <f>'Додаток 1'!D10</f>
        <v>0</v>
      </c>
      <c r="C5" s="106"/>
    </row>
    <row r="6" spans="1:3" x14ac:dyDescent="0.25">
      <c r="A6" s="11" t="s">
        <v>49</v>
      </c>
      <c r="B6" s="106">
        <f>'Додаток 1'!D12</f>
        <v>0</v>
      </c>
      <c r="C6" s="106"/>
    </row>
    <row r="7" spans="1:3" s="2" customFormat="1" ht="18" customHeight="1" x14ac:dyDescent="0.25">
      <c r="A7" s="18"/>
      <c r="B7" s="107">
        <f>'Додаток 1'!D13</f>
        <v>0</v>
      </c>
      <c r="C7" s="107"/>
    </row>
    <row r="8" spans="1:3" s="9" customFormat="1" ht="18" customHeight="1" x14ac:dyDescent="0.25">
      <c r="A8" s="18"/>
      <c r="B8" s="106">
        <f>'Додаток 1'!D14</f>
        <v>0</v>
      </c>
      <c r="C8" s="106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3" t="s">
        <v>40</v>
      </c>
      <c r="C11" s="103"/>
    </row>
    <row r="12" spans="1:3" ht="131.25" customHeight="1" x14ac:dyDescent="0.25">
      <c r="A12" s="7"/>
      <c r="B12" s="104" t="str">
        <f>Документація!$B$3</f>
        <v>Друк національної газети</v>
      </c>
      <c r="C12" s="104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tender-439@foxtrot.kiev.ua</v>
      </c>
    </row>
    <row r="16" spans="1:3" s="3" customFormat="1" x14ac:dyDescent="0.25">
      <c r="B16" s="5"/>
      <c r="C16" s="9" t="s">
        <v>38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66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2018-07-17T13:27:38Z</dcterms:modified>
</cp:coreProperties>
</file>