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3040" windowHeight="8640" tabRatio="739"/>
  </bookViews>
  <sheets>
    <sheet name="Документація" sheetId="2" r:id="rId1"/>
    <sheet name="Додаток 1" sheetId="3" r:id="rId2"/>
    <sheet name="Титульний лист конверта" sheetId="4" r:id="rId3"/>
  </sheets>
  <definedNames>
    <definedName name="_xlnm._FilterDatabase" localSheetId="1" hidden="1">'Додаток 1'!$A$26:$G$27</definedName>
    <definedName name="_xlnm.Print_Area" localSheetId="1">'Додаток 1'!$A$1:$F$31</definedName>
  </definedNames>
  <calcPr calcId="162913"/>
</workbook>
</file>

<file path=xl/calcChain.xml><?xml version="1.0" encoding="utf-8"?>
<calcChain xmlns="http://schemas.openxmlformats.org/spreadsheetml/2006/main">
  <c r="E1" i="3" l="1"/>
  <c r="A2" i="3" l="1"/>
  <c r="E30" i="3"/>
  <c r="B7" i="4" l="1"/>
  <c r="B5" i="4"/>
  <c r="B4" i="4"/>
  <c r="B8" i="4"/>
  <c r="B6" i="4"/>
  <c r="B12" i="4" l="1"/>
  <c r="C19" i="4"/>
  <c r="C1" i="4" s="1"/>
  <c r="A2" i="4"/>
  <c r="F3" i="3" l="1"/>
  <c r="E2" i="3"/>
  <c r="A1" i="3"/>
  <c r="B49" i="2" l="1"/>
</calcChain>
</file>

<file path=xl/sharedStrings.xml><?xml version="1.0" encoding="utf-8"?>
<sst xmlns="http://schemas.openxmlformats.org/spreadsheetml/2006/main" count="137" uniqueCount="137">
  <si>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</si>
  <si>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</si>
  <si>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</si>
  <si>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</si>
  <si>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</si>
  <si>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</si>
  <si>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</si>
  <si>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</si>
  <si>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</si>
  <si>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</si>
  <si>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</si>
  <si>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</si>
  <si>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</si>
  <si>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</si>
  <si>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</si>
  <si>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</si>
  <si>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</si>
  <si>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</si>
  <si>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</si>
  <si>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</si>
  <si>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</si>
  <si>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</si>
  <si>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</si>
  <si>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</si>
  <si>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</si>
  <si>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</si>
  <si>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</si>
  <si>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</si>
  <si>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</si>
  <si>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</si>
  <si>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</si>
  <si>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</si>
  <si>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</si>
  <si>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</si>
  <si>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</si>
  <si>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</si>
  <si>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</si>
  <si>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</si>
  <si>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</si>
  <si>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</si>
  <si>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</si>
  <si>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</si>
  <si>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</si>
  <si>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</si>
  <si>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</si>
  <si>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</si>
  <si>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</si>
  <si>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</si>
  <si>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</si>
  <si>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</si>
  <si>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</si>
  <si>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</si>
  <si>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</si>
  <si>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</si>
  <si>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</si>
  <si>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</si>
  <si>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</si>
  <si>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</si>
  <si>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</si>
  <si>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</si>
  <si>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</si>
  <si>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</si>
  <si>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</si>
  <si>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</si>
  <si>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</si>
  <si>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</si>
  <si>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</si>
  <si>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Критерієм вибору переможця є ціна.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</si>
  <si>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</si>
  <si>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</si>
  <si>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</si>
  <si>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</si>
  <si>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</si>
  <si>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</si>
  <si>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</si>
  <si>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</si>
  <si>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</si>
  <si>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</si>
  <si>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</si>
  <si>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</si>
  <si>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</si>
  <si>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</si>
  <si>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</si>
  <si>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</si>
  <si>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</si>
  <si>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Найменування</t>
  </si>
  <si>
    <t>Вказати основних клієнтів за напрямком даної закупівлі.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</si>
  <si>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</si>
  <si>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</si>
  <si>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</si>
  <si>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Офіційний сайт компанії Учасника (за наявності)</t>
  </si>
  <si>
    <t>Термін надання пропозиції включно до</t>
  </si>
  <si>
    <t>Ціна, грн. з ПДВ</t>
  </si>
  <si>
    <t>Договір має відповідати всім умовам, які були зазначені в акцептованій пропозиції Учасника.</t>
  </si>
  <si>
    <t>Тендерна пропозиція має включати вартість всіх матеріалів, робіт, транспортних послуг,  тощо. Підтвердити або вказати свої умови.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</si>
  <si>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</si>
  <si>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</si>
  <si>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sz val="11"/>
        <color theme="10"/>
        <rFont val="Arial"/>
        <family val="2"/>
        <charset val="204"/>
      </rPr>
      <t xml:space="preserve">Титульний лист, </t>
    </r>
    <r>
      <rPr>
        <sz val="11"/>
        <rFont val="Arial"/>
        <family val="2"/>
        <charset val="204"/>
      </rPr>
      <t>який Учасник має роздрукувати та наклеїти на конверт з пропозицією.</t>
    </r>
  </si>
  <si>
    <t>Проект договору додається.</t>
  </si>
  <si>
    <t>Кількість, шт.</t>
  </si>
  <si>
    <r>
      <rPr>
        <sz val="11"/>
        <rFont val="Arial"/>
        <family val="2"/>
        <charset val="204"/>
      </rPr>
      <t xml:space="preserve">Умови предмету закупівлі та обсяги закупівлі надано у </t>
    </r>
    <r>
      <rPr>
        <u/>
        <sz val="11"/>
        <color theme="10"/>
        <rFont val="Arial"/>
        <family val="2"/>
        <charset val="204"/>
      </rPr>
      <t>Додатку 1.</t>
    </r>
  </si>
  <si>
    <t>Примітки</t>
  </si>
  <si>
    <r>
      <rPr>
        <b/>
        <sz val="10"/>
        <rFont val="Arial"/>
        <family val="2"/>
        <charset val="204"/>
      </rPr>
      <t>Умови оплати:</t>
    </r>
    <r>
      <rPr>
        <sz val="10"/>
        <rFont val="Arial"/>
        <family val="2"/>
        <charset val="204"/>
      </rPr>
      <t xml:space="preserve"> безготівкова оплата протягом 5-ти банківських днів після поставки та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  </r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</si>
  <si>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однією партією за рахунок Підрядника на склад Замовника за адресою: м. Київ, вул. Краснова, 27. Підтвердити або вказати свої умови.</t>
    </r>
  </si>
  <si>
    <r>
      <t>-</t>
    </r>
    <r>
      <rPr>
        <sz val="9.9"/>
        <color theme="1"/>
        <rFont val="Arial"/>
        <family val="2"/>
        <charset val="204"/>
      </rPr>
      <t xml:space="preserve">  </t>
    </r>
    <r>
      <rPr>
        <sz val="11"/>
        <color theme="1"/>
        <rFont val="Arial"/>
        <family val="2"/>
        <charset val="204"/>
      </rPr>
      <t>Комерційну пропозицію у форматі Додатку 1, завірену підписом керівника та печаткою.</t>
    </r>
  </si>
  <si>
    <t>-  Комерційну пропозицію у форматі Додатку 1 в Excel;</t>
  </si>
  <si>
    <t>-  Витяг з реєстру платників ПДВ;</t>
  </si>
  <si>
    <t>-  Витяг з Єдиного державного реєстру;</t>
  </si>
  <si>
    <t>-  Довідка про включення до ЄДРПОУ;</t>
  </si>
  <si>
    <t>-  Документ, що засвідчує повноваження керівника (виписка з статуту тощо);</t>
  </si>
  <si>
    <t>-  Копію Статуту підприємства;</t>
  </si>
  <si>
    <t>-  Баланс та фінансовий звіт підприємства за попередній квартал;</t>
  </si>
  <si>
    <t>-  Довідку про розмір чистих активів;</t>
  </si>
  <si>
    <t>-  Лист у довільній формі про наявність відповідного обладнання, власної матеріально-технічної бази;</t>
  </si>
  <si>
    <t>-  Лист у довільній формі про наявність працівників відповідної кваліфікації;</t>
  </si>
  <si>
    <t>-  Лист у довільній формі про прийняття умов Договору в редакції Замовника або Протокол розбіжностей до Договору.</t>
  </si>
  <si>
    <t>Коробки з мікрогофрокартону</t>
  </si>
  <si>
    <t>Технічні характеристики</t>
  </si>
  <si>
    <r>
      <rPr>
        <b/>
        <sz val="10"/>
        <rFont val="Arial"/>
        <family val="2"/>
        <charset val="204"/>
      </rPr>
      <t>Строк виготовлення та доставки всієї партії.</t>
    </r>
    <r>
      <rPr>
        <sz val="10"/>
        <rFont val="Arial"/>
        <family val="2"/>
        <charset val="204"/>
      </rPr>
      <t xml:space="preserve"> Вказати в робочих днях.</t>
    </r>
  </si>
  <si>
    <t>Тендерна пропозиція має бути зафіксована в гривнях до повного виконання зобов'язань по Договору.</t>
  </si>
  <si>
    <t>Коробка чотирьохклапанна 41х28х15 мм</t>
  </si>
  <si>
    <t>Коробка чотирьохклапанна 36х25х14 мм</t>
  </si>
  <si>
    <t>Коробка чотирьохклапанна 29.5х29.5х15 мм</t>
  </si>
  <si>
    <t>tender-487@foxtrot.kiev.ua</t>
  </si>
  <si>
    <t>Всього, грн. з ПДВ:</t>
  </si>
  <si>
    <t>Внутрішні розміри:
Висота - 15 см
Довжина - 41 см
Ширина - 28 см</t>
  </si>
  <si>
    <t>Внутрішні розміри:
Висота - 15 см
Довжина - 29.5 см
Ширина - 29.5 см</t>
  </si>
  <si>
    <t>Внутрішні розміри:
Висота - 14 см
Довжина - 36 см
Ширина - 25 см</t>
  </si>
  <si>
    <t>Матеріал: мікро Гофрокартон бурий
Ширина гофри мм – 3,0-3,5 мм
Висота гофри, мм – 1,0-1,8
Товщина з кашировкою – 3 мм.
Кашировка з зовнішньо боку
Друк повнокольоровий (4 + 0)</t>
  </si>
  <si>
    <t>Підрядник має виготовити три види коробок із мікрогофрокартону з повнокольоровим друком. 
Коробки поставляються в розгорнутому вигляді, складання коробок виконується силами Замовника.</t>
  </si>
  <si>
    <t>Перед запуском у виробництво Виконавцю необхідно виготовити по одному екземпляру коробок з нанесенням друку для затвердження Замовником. Зразки повинні повністю відповідати специфікації. Замовник має право при проведенні тестування зразка внести зміни до конструктиву виробу.</t>
  </si>
  <si>
    <t>Макети для виготовлення коробок, візуалізація матеріалу та коробок, проект договору додаються окремими вкладеннями.</t>
  </si>
  <si>
    <t>Візуалізація готової коробки</t>
  </si>
  <si>
    <t>Макети для друку будуть надані переможцю процедури закупівлі після підписання договору.</t>
  </si>
  <si>
    <r>
      <t>Точний час проведення процедури розкриття пропозицій може бути повідомлений на запит Учасника через електронну адресу</t>
    </r>
    <r>
      <rPr>
        <u/>
        <sz val="11"/>
        <color rgb="FF0000FF"/>
        <rFont val="Arial"/>
        <family val="2"/>
        <charset val="204"/>
      </rPr>
      <t xml:space="preserve"> tender-GKF@foxtrot.kiev.ua</t>
    </r>
    <r>
      <rPr>
        <sz val="11"/>
        <rFont val="Arial"/>
        <family val="2"/>
        <charset val="204"/>
      </rPr>
      <t xml:space="preserve"> в день розкриття пропозицій.</t>
    </r>
  </si>
  <si>
    <t>Разом з комерційною пропозицією Учасник має надати зразок коробки 41х28х15 мм (з кашируванням), відповідно до наданого макету.</t>
  </si>
  <si>
    <t>На етапі проведення процедури закупівлі Учасник має виготовити та надати зразок коробки 41х28х15 мм (з кашируванням), відповідно до наданого макету.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</si>
</sst>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  <numFmt numFmtId="166" formatCode="#,##0_ ;[Red]\-#,##0\ "/>
    <numFmt numFmtId="167" formatCode="#,##0.0000_ ;[Red]\-#,##0.0000\ "/>
    <numFmt numFmtId="168" formatCode="[&lt;=9999999]\(0##\)\-##\-##;\(0##\)\ ###\-##\-##"/>
  </numFmts>
  <fonts count="36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9.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u/>
      <sz val="11"/>
      <color theme="10"/>
      <name val="Arial"/>
      <family val="2"/>
      <charset val="204"/>
    </font>
    <font>
      <sz val="11"/>
      <color theme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20"/>
      <color theme="1"/>
      <name val="Arial"/>
      <family val="2"/>
      <charset val="204"/>
    </font>
    <font>
      <sz val="7"/>
      <color indexed="8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8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</cellStyleXfs>
  <cellXfs count="11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/>
    <xf numFmtId="0" fontId="1" fillId="0" borderId="0" xfId="0" applyFont="1"/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 vertical="top"/>
    </xf>
    <xf numFmtId="0" fontId="16" fillId="0" borderId="4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8" fillId="0" borderId="5" xfId="1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 indent="2"/>
    </xf>
    <xf numFmtId="0" fontId="17" fillId="0" borderId="5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center" wrapText="1"/>
    </xf>
    <xf numFmtId="0" fontId="18" fillId="0" borderId="3" xfId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4" fillId="0" borderId="3" xfId="0" applyFont="1" applyBorder="1" applyAlignment="1">
      <alignment vertical="top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5" xfId="1" applyFont="1" applyBorder="1" applyAlignment="1">
      <alignment vertical="center" wrapText="1"/>
    </xf>
    <xf numFmtId="165" fontId="24" fillId="0" borderId="5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30" fillId="0" borderId="2" xfId="0" applyNumberFormat="1" applyFont="1" applyBorder="1" applyAlignment="1">
      <alignment horizontal="left" vertical="center" wrapText="1"/>
    </xf>
    <xf numFmtId="166" fontId="30" fillId="0" borderId="2" xfId="2" applyNumberFormat="1" applyFont="1" applyBorder="1" applyAlignment="1">
      <alignment horizontal="right" vertical="center" wrapText="1" indent="2"/>
    </xf>
    <xf numFmtId="164" fontId="28" fillId="0" borderId="2" xfId="2" applyFont="1" applyFill="1" applyBorder="1" applyAlignment="1" applyProtection="1">
      <alignment vertical="center" wrapText="1"/>
      <protection locked="0"/>
    </xf>
    <xf numFmtId="166" fontId="25" fillId="0" borderId="0" xfId="0" applyNumberFormat="1" applyFont="1" applyAlignment="1">
      <alignment wrapText="1"/>
    </xf>
    <xf numFmtId="0" fontId="25" fillId="0" borderId="0" xfId="0" applyFont="1" applyFill="1" applyAlignment="1">
      <alignment wrapText="1"/>
    </xf>
    <xf numFmtId="0" fontId="14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 wrapText="1"/>
    </xf>
    <xf numFmtId="43" fontId="14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31" fillId="0" borderId="1" xfId="0" applyFont="1" applyFill="1" applyBorder="1" applyAlignment="1" applyProtection="1">
      <alignment horizontal="right" vertical="center" wrapText="1"/>
    </xf>
    <xf numFmtId="0" fontId="28" fillId="0" borderId="1" xfId="0" applyFont="1" applyFill="1" applyBorder="1" applyAlignment="1" applyProtection="1">
      <alignment horizontal="right" vertical="center"/>
    </xf>
    <xf numFmtId="4" fontId="29" fillId="0" borderId="2" xfId="3" applyNumberFormat="1" applyFont="1" applyFill="1" applyBorder="1" applyAlignment="1">
      <alignment horizontal="left" vertical="center" wrapText="1"/>
    </xf>
    <xf numFmtId="0" fontId="29" fillId="0" borderId="2" xfId="3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5" fillId="0" borderId="5" xfId="0" quotePrefix="1" applyFont="1" applyBorder="1" applyAlignment="1">
      <alignment horizontal="left" vertical="center" wrapText="1" indent="2"/>
    </xf>
    <xf numFmtId="0" fontId="17" fillId="0" borderId="5" xfId="0" quotePrefix="1" applyFont="1" applyBorder="1" applyAlignment="1">
      <alignment horizontal="left" vertical="center" wrapText="1" indent="2"/>
    </xf>
    <xf numFmtId="0" fontId="16" fillId="0" borderId="5" xfId="0" applyFont="1" applyFill="1" applyBorder="1" applyAlignment="1">
      <alignment vertical="center" wrapText="1"/>
    </xf>
    <xf numFmtId="49" fontId="33" fillId="0" borderId="2" xfId="0" applyNumberFormat="1" applyFont="1" applyBorder="1" applyAlignment="1">
      <alignment horizontal="left" vertical="center" wrapText="1"/>
    </xf>
    <xf numFmtId="0" fontId="15" fillId="0" borderId="5" xfId="0" quotePrefix="1" applyFont="1" applyBorder="1" applyAlignment="1">
      <alignment horizontal="left" vertical="center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8" fillId="0" borderId="6" xfId="3" applyFont="1" applyFill="1" applyBorder="1" applyAlignment="1">
      <alignment horizontal="left" vertical="center" wrapText="1"/>
    </xf>
    <xf numFmtId="0" fontId="28" fillId="0" borderId="10" xfId="3" applyFont="1" applyFill="1" applyBorder="1" applyAlignment="1">
      <alignment horizontal="left" vertical="center" wrapText="1"/>
    </xf>
    <xf numFmtId="0" fontId="28" fillId="0" borderId="7" xfId="3" applyFont="1" applyFill="1" applyBorder="1" applyAlignment="1">
      <alignment horizontal="left" vertical="center" wrapText="1"/>
    </xf>
    <xf numFmtId="49" fontId="25" fillId="0" borderId="6" xfId="0" applyNumberFormat="1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>
      <alignment horizontal="left" vertical="center" wrapText="1"/>
    </xf>
    <xf numFmtId="0" fontId="25" fillId="0" borderId="6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167" fontId="25" fillId="0" borderId="6" xfId="0" applyNumberFormat="1" applyFont="1" applyFill="1" applyBorder="1" applyAlignment="1">
      <alignment horizontal="left" vertical="center" wrapText="1"/>
    </xf>
    <xf numFmtId="167" fontId="25" fillId="0" borderId="7" xfId="0" applyNumberFormat="1" applyFont="1" applyFill="1" applyBorder="1" applyAlignment="1">
      <alignment horizontal="left" vertical="center" wrapText="1"/>
    </xf>
    <xf numFmtId="49" fontId="33" fillId="0" borderId="4" xfId="0" applyNumberFormat="1" applyFont="1" applyBorder="1" applyAlignment="1">
      <alignment horizontal="left" vertical="center" wrapText="1"/>
    </xf>
    <xf numFmtId="49" fontId="33" fillId="0" borderId="5" xfId="0" applyNumberFormat="1" applyFont="1" applyBorder="1" applyAlignment="1">
      <alignment horizontal="left" vertical="center" wrapText="1"/>
    </xf>
    <xf numFmtId="49" fontId="33" fillId="0" borderId="3" xfId="0" applyNumberFormat="1" applyFont="1" applyBorder="1" applyAlignment="1">
      <alignment horizontal="left" vertical="center" wrapText="1"/>
    </xf>
    <xf numFmtId="4" fontId="29" fillId="0" borderId="6" xfId="3" applyNumberFormat="1" applyFont="1" applyFill="1" applyBorder="1" applyAlignment="1">
      <alignment horizontal="center" vertical="center" wrapText="1"/>
    </xf>
    <xf numFmtId="4" fontId="29" fillId="0" borderId="7" xfId="3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left" vertical="center" wrapText="1"/>
    </xf>
    <xf numFmtId="168" fontId="27" fillId="0" borderId="6" xfId="0" applyNumberFormat="1" applyFont="1" applyFill="1" applyBorder="1" applyAlignment="1">
      <alignment horizontal="left" vertical="center" wrapText="1"/>
    </xf>
    <xf numFmtId="168" fontId="25" fillId="0" borderId="7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7" fillId="0" borderId="6" xfId="1" applyNumberFormat="1" applyFont="1" applyFill="1" applyBorder="1" applyAlignment="1">
      <alignment horizontal="left" vertical="center" wrapText="1"/>
    </xf>
    <xf numFmtId="49" fontId="25" fillId="0" borderId="7" xfId="1" applyNumberFormat="1" applyFont="1" applyFill="1" applyBorder="1" applyAlignment="1">
      <alignment horizontal="left" vertical="center" wrapText="1"/>
    </xf>
    <xf numFmtId="166" fontId="27" fillId="0" borderId="6" xfId="2" applyNumberFormat="1" applyFont="1" applyFill="1" applyBorder="1" applyAlignment="1">
      <alignment horizontal="left" vertical="center" wrapText="1"/>
    </xf>
    <xf numFmtId="166" fontId="25" fillId="0" borderId="7" xfId="2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168" fontId="5" fillId="0" borderId="0" xfId="0" applyNumberFormat="1" applyFont="1" applyFill="1" applyBorder="1" applyAlignment="1">
      <alignment horizontal="left" wrapText="1"/>
    </xf>
  </cellXfs>
  <cellStyles count="8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 2 2" xfId="7"/>
    <cellStyle name="Обычный_1.3. Шаблон спецификации" xfId="3"/>
    <cellStyle name="Стиль 1" xfId="6"/>
    <cellStyle name="Финансовый" xfId="2" builtinId="3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57151</xdr:rowOff>
    </xdr:from>
    <xdr:to>
      <xdr:col>0</xdr:col>
      <xdr:colOff>2181224</xdr:colOff>
      <xdr:row>44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124826"/>
          <a:ext cx="2181224" cy="174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87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showGridLines="0" showZeros="0" tabSelected="1" defaultGridColor="0" colorId="22" zoomScaleNormal="100" workbookViewId="0">
      <pane ySplit="1" topLeftCell="A2" activePane="bottomLeft" state="frozen"/>
      <selection sqref="A1:B1"/>
      <selection pane="bottomLeft" activeCell="B3" sqref="B3"/>
    </sheetView>
  </sheetViews>
  <sheetFormatPr defaultColWidth="9.140625" defaultRowHeight="14.25" x14ac:dyDescent="0.25"/>
  <cols>
    <col min="1" max="1" width="38.28515625" style="21" customWidth="1"/>
    <col min="2" max="2" width="105.5703125" style="40" customWidth="1"/>
    <col min="3" max="16357" width="9.140625" style="21"/>
    <col min="16358" max="16384" width="14.7109375" style="21" customWidth="1"/>
  </cols>
  <sheetData>
    <row r="1" spans="1:2" ht="18" x14ac:dyDescent="0.25">
      <c r="A1" s="74" t="s">
        <v>32</v>
      </c>
      <c r="B1" s="74"/>
    </row>
    <row r="2" spans="1:2" ht="15" x14ac:dyDescent="0.25">
      <c r="A2" s="77" t="s">
        <v>73</v>
      </c>
      <c r="B2" s="78"/>
    </row>
    <row r="3" spans="1:2" ht="15.75" x14ac:dyDescent="0.25">
      <c r="A3" s="71" t="s">
        <v>74</v>
      </c>
      <c r="B3" s="22" t="s">
        <v>116</v>
      </c>
    </row>
    <row r="4" spans="1:2" ht="15.75" x14ac:dyDescent="0.25">
      <c r="A4" s="72"/>
      <c r="B4" s="68"/>
    </row>
    <row r="5" spans="1:2" ht="28.5" x14ac:dyDescent="0.25">
      <c r="A5" s="72"/>
      <c r="B5" s="23" t="s">
        <v>129</v>
      </c>
    </row>
    <row r="6" spans="1:2" x14ac:dyDescent="0.25">
      <c r="A6" s="72"/>
      <c r="B6" s="27" t="s">
        <v>100</v>
      </c>
    </row>
    <row r="7" spans="1:2" ht="28.5" x14ac:dyDescent="0.25">
      <c r="A7" s="72"/>
      <c r="B7" s="23" t="s">
        <v>131</v>
      </c>
    </row>
    <row r="8" spans="1:2" x14ac:dyDescent="0.25">
      <c r="A8" s="72"/>
      <c r="B8" s="23" t="s">
        <v>133</v>
      </c>
    </row>
    <row r="9" spans="1:2" ht="28.5" x14ac:dyDescent="0.25">
      <c r="A9" s="72"/>
      <c r="B9" s="26" t="s">
        <v>136</v>
      </c>
    </row>
    <row r="10" spans="1:2" x14ac:dyDescent="0.25">
      <c r="A10" s="71" t="s">
        <v>75</v>
      </c>
      <c r="B10" s="24" t="s">
        <v>5</v>
      </c>
    </row>
    <row r="11" spans="1:2" x14ac:dyDescent="0.25">
      <c r="A11" s="72"/>
      <c r="B11" s="23" t="s">
        <v>79</v>
      </c>
    </row>
    <row r="12" spans="1:2" x14ac:dyDescent="0.25">
      <c r="A12" s="72"/>
      <c r="B12" s="25" t="s">
        <v>82</v>
      </c>
    </row>
    <row r="13" spans="1:2" x14ac:dyDescent="0.25">
      <c r="A13" s="72"/>
      <c r="B13" s="27" t="s">
        <v>123</v>
      </c>
    </row>
    <row r="14" spans="1:2" x14ac:dyDescent="0.25">
      <c r="A14" s="72"/>
      <c r="B14" s="23" t="s">
        <v>6</v>
      </c>
    </row>
    <row r="15" spans="1:2" ht="28.5" x14ac:dyDescent="0.25">
      <c r="A15" s="73"/>
      <c r="B15" s="26" t="s">
        <v>7</v>
      </c>
    </row>
    <row r="16" spans="1:2" ht="15" x14ac:dyDescent="0.25">
      <c r="A16" s="75" t="s">
        <v>68</v>
      </c>
      <c r="B16" s="76"/>
    </row>
    <row r="17" spans="1:2" ht="28.5" x14ac:dyDescent="0.25">
      <c r="A17" s="71" t="s">
        <v>8</v>
      </c>
      <c r="B17" s="24" t="s">
        <v>9</v>
      </c>
    </row>
    <row r="18" spans="1:2" x14ac:dyDescent="0.25">
      <c r="A18" s="72"/>
      <c r="B18" s="27" t="s">
        <v>31</v>
      </c>
    </row>
    <row r="19" spans="1:2" ht="28.5" x14ac:dyDescent="0.25">
      <c r="A19" s="73"/>
      <c r="B19" s="26" t="s">
        <v>81</v>
      </c>
    </row>
    <row r="20" spans="1:2" ht="15" x14ac:dyDescent="0.25">
      <c r="A20" s="75" t="s">
        <v>69</v>
      </c>
      <c r="B20" s="76"/>
    </row>
    <row r="21" spans="1:2" x14ac:dyDescent="0.25">
      <c r="A21" s="71" t="s">
        <v>10</v>
      </c>
      <c r="B21" s="24" t="s">
        <v>11</v>
      </c>
    </row>
    <row r="22" spans="1:2" ht="28.5" x14ac:dyDescent="0.25">
      <c r="A22" s="72"/>
      <c r="B22" s="23" t="s">
        <v>89</v>
      </c>
    </row>
    <row r="23" spans="1:2" ht="28.5" x14ac:dyDescent="0.25">
      <c r="A23" s="73"/>
      <c r="B23" s="44" t="s">
        <v>97</v>
      </c>
    </row>
    <row r="24" spans="1:2" ht="15" x14ac:dyDescent="0.25">
      <c r="A24" s="71" t="s">
        <v>12</v>
      </c>
      <c r="B24" s="24" t="s">
        <v>95</v>
      </c>
    </row>
    <row r="25" spans="1:2" x14ac:dyDescent="0.25">
      <c r="A25" s="72"/>
      <c r="B25" s="66" t="s">
        <v>104</v>
      </c>
    </row>
    <row r="26" spans="1:2" ht="28.5" x14ac:dyDescent="0.25">
      <c r="A26" s="72"/>
      <c r="B26" s="70" t="s">
        <v>135</v>
      </c>
    </row>
    <row r="27" spans="1:2" ht="15" x14ac:dyDescent="0.25">
      <c r="A27" s="72"/>
      <c r="B27" s="23" t="s">
        <v>96</v>
      </c>
    </row>
    <row r="28" spans="1:2" x14ac:dyDescent="0.25">
      <c r="A28" s="72"/>
      <c r="B28" s="66" t="s">
        <v>105</v>
      </c>
    </row>
    <row r="29" spans="1:2" x14ac:dyDescent="0.25">
      <c r="A29" s="72"/>
      <c r="B29" s="66" t="s">
        <v>106</v>
      </c>
    </row>
    <row r="30" spans="1:2" x14ac:dyDescent="0.25">
      <c r="A30" s="72"/>
      <c r="B30" s="66" t="s">
        <v>107</v>
      </c>
    </row>
    <row r="31" spans="1:2" x14ac:dyDescent="0.25">
      <c r="A31" s="72"/>
      <c r="B31" s="66" t="s">
        <v>108</v>
      </c>
    </row>
    <row r="32" spans="1:2" x14ac:dyDescent="0.25">
      <c r="A32" s="72"/>
      <c r="B32" s="66" t="s">
        <v>109</v>
      </c>
    </row>
    <row r="33" spans="1:2" x14ac:dyDescent="0.25">
      <c r="A33" s="72"/>
      <c r="B33" s="66" t="s">
        <v>110</v>
      </c>
    </row>
    <row r="34" spans="1:2" x14ac:dyDescent="0.25">
      <c r="A34" s="72"/>
      <c r="B34" s="66" t="s">
        <v>111</v>
      </c>
    </row>
    <row r="35" spans="1:2" x14ac:dyDescent="0.25">
      <c r="A35" s="72"/>
      <c r="B35" s="66" t="s">
        <v>112</v>
      </c>
    </row>
    <row r="36" spans="1:2" ht="28.5" x14ac:dyDescent="0.25">
      <c r="A36" s="72"/>
      <c r="B36" s="66" t="s">
        <v>113</v>
      </c>
    </row>
    <row r="37" spans="1:2" x14ac:dyDescent="0.25">
      <c r="A37" s="72"/>
      <c r="B37" s="66" t="s">
        <v>114</v>
      </c>
    </row>
    <row r="38" spans="1:2" ht="28.5" x14ac:dyDescent="0.25">
      <c r="A38" s="72"/>
      <c r="B38" s="67" t="s">
        <v>115</v>
      </c>
    </row>
    <row r="39" spans="1:2" x14ac:dyDescent="0.25">
      <c r="A39" s="73"/>
      <c r="B39" s="29"/>
    </row>
    <row r="40" spans="1:2" ht="30" x14ac:dyDescent="0.25">
      <c r="A40" s="30" t="s">
        <v>87</v>
      </c>
      <c r="B40" s="31" t="s">
        <v>88</v>
      </c>
    </row>
    <row r="41" spans="1:2" ht="28.5" x14ac:dyDescent="0.25">
      <c r="A41" s="71" t="s">
        <v>13</v>
      </c>
      <c r="B41" s="24" t="s">
        <v>30</v>
      </c>
    </row>
    <row r="42" spans="1:2" x14ac:dyDescent="0.25">
      <c r="A42" s="72"/>
      <c r="B42" s="28" t="s">
        <v>55</v>
      </c>
    </row>
    <row r="43" spans="1:2" x14ac:dyDescent="0.25">
      <c r="A43" s="72"/>
      <c r="B43" s="28" t="s">
        <v>61</v>
      </c>
    </row>
    <row r="44" spans="1:2" x14ac:dyDescent="0.25">
      <c r="A44" s="73"/>
      <c r="B44" s="28" t="s">
        <v>62</v>
      </c>
    </row>
    <row r="45" spans="1:2" ht="15" x14ac:dyDescent="0.25">
      <c r="A45" s="75" t="s">
        <v>70</v>
      </c>
      <c r="B45" s="76"/>
    </row>
    <row r="46" spans="1:2" x14ac:dyDescent="0.25">
      <c r="A46" s="71" t="s">
        <v>14</v>
      </c>
      <c r="B46" s="24" t="s">
        <v>15</v>
      </c>
    </row>
    <row r="47" spans="1:2" ht="28.5" x14ac:dyDescent="0.25">
      <c r="A47" s="72"/>
      <c r="B47" s="23" t="s">
        <v>84</v>
      </c>
    </row>
    <row r="48" spans="1:2" ht="28.5" x14ac:dyDescent="0.25">
      <c r="A48" s="72"/>
      <c r="B48" s="23" t="s">
        <v>53</v>
      </c>
    </row>
    <row r="49" spans="1:2" x14ac:dyDescent="0.25">
      <c r="A49" s="73"/>
      <c r="B49" s="32" t="str">
        <f>$B$13</f>
        <v>tender-487@foxtrot.kiev.ua</v>
      </c>
    </row>
    <row r="50" spans="1:2" x14ac:dyDescent="0.25">
      <c r="A50" s="71" t="s">
        <v>16</v>
      </c>
      <c r="B50" s="33" t="s">
        <v>83</v>
      </c>
    </row>
    <row r="51" spans="1:2" x14ac:dyDescent="0.25">
      <c r="A51" s="72"/>
      <c r="B51" s="25" t="s">
        <v>77</v>
      </c>
    </row>
    <row r="52" spans="1:2" ht="15" x14ac:dyDescent="0.25">
      <c r="A52" s="72"/>
      <c r="B52" s="45">
        <v>43397</v>
      </c>
    </row>
    <row r="53" spans="1:2" ht="28.5" x14ac:dyDescent="0.25">
      <c r="A53" s="73"/>
      <c r="B53" s="34" t="s">
        <v>134</v>
      </c>
    </row>
    <row r="54" spans="1:2" ht="57" x14ac:dyDescent="0.25">
      <c r="A54" s="71" t="s">
        <v>17</v>
      </c>
      <c r="B54" s="24" t="s">
        <v>76</v>
      </c>
    </row>
    <row r="55" spans="1:2" x14ac:dyDescent="0.25">
      <c r="A55" s="72"/>
      <c r="B55" s="23" t="s">
        <v>18</v>
      </c>
    </row>
    <row r="56" spans="1:2" x14ac:dyDescent="0.25">
      <c r="A56" s="73"/>
      <c r="B56" s="23" t="s">
        <v>19</v>
      </c>
    </row>
    <row r="57" spans="1:2" ht="15" x14ac:dyDescent="0.25">
      <c r="A57" s="75" t="s">
        <v>71</v>
      </c>
      <c r="B57" s="76"/>
    </row>
    <row r="58" spans="1:2" x14ac:dyDescent="0.25">
      <c r="A58" s="71" t="s">
        <v>20</v>
      </c>
      <c r="B58" s="35" t="s">
        <v>67</v>
      </c>
    </row>
    <row r="59" spans="1:2" ht="28.5" x14ac:dyDescent="0.25">
      <c r="A59" s="72"/>
      <c r="B59" s="36" t="s">
        <v>63</v>
      </c>
    </row>
    <row r="60" spans="1:2" ht="28.5" x14ac:dyDescent="0.25">
      <c r="A60" s="72"/>
      <c r="B60" s="36" t="s">
        <v>52</v>
      </c>
    </row>
    <row r="61" spans="1:2" x14ac:dyDescent="0.25">
      <c r="A61" s="73"/>
      <c r="B61" s="37" t="s">
        <v>60</v>
      </c>
    </row>
    <row r="62" spans="1:2" ht="42.75" x14ac:dyDescent="0.25">
      <c r="A62" s="38" t="s">
        <v>21</v>
      </c>
      <c r="B62" s="23" t="s">
        <v>22</v>
      </c>
    </row>
    <row r="63" spans="1:2" x14ac:dyDescent="0.25">
      <c r="A63" s="71" t="s">
        <v>23</v>
      </c>
      <c r="B63" s="24" t="s">
        <v>24</v>
      </c>
    </row>
    <row r="64" spans="1:2" x14ac:dyDescent="0.25">
      <c r="A64" s="72"/>
      <c r="B64" s="28" t="s">
        <v>56</v>
      </c>
    </row>
    <row r="65" spans="1:2" x14ac:dyDescent="0.25">
      <c r="A65" s="72"/>
      <c r="B65" s="28" t="s">
        <v>57</v>
      </c>
    </row>
    <row r="66" spans="1:2" ht="28.5" x14ac:dyDescent="0.25">
      <c r="A66" s="73"/>
      <c r="B66" s="26" t="s">
        <v>50</v>
      </c>
    </row>
    <row r="67" spans="1:2" x14ac:dyDescent="0.25">
      <c r="A67" s="71" t="s">
        <v>25</v>
      </c>
      <c r="B67" s="24" t="s">
        <v>26</v>
      </c>
    </row>
    <row r="68" spans="1:2" x14ac:dyDescent="0.25">
      <c r="A68" s="72"/>
      <c r="B68" s="28" t="s">
        <v>58</v>
      </c>
    </row>
    <row r="69" spans="1:2" x14ac:dyDescent="0.25">
      <c r="A69" s="72"/>
      <c r="B69" s="28" t="s">
        <v>59</v>
      </c>
    </row>
    <row r="70" spans="1:2" ht="28.5" x14ac:dyDescent="0.25">
      <c r="A70" s="73"/>
      <c r="B70" s="26" t="s">
        <v>27</v>
      </c>
    </row>
    <row r="71" spans="1:2" ht="15" x14ac:dyDescent="0.25">
      <c r="A71" s="75" t="s">
        <v>72</v>
      </c>
      <c r="B71" s="76"/>
    </row>
    <row r="72" spans="1:2" ht="28.5" x14ac:dyDescent="0.25">
      <c r="A72" s="30" t="s">
        <v>28</v>
      </c>
      <c r="B72" s="39" t="s">
        <v>51</v>
      </c>
    </row>
    <row r="73" spans="1:2" ht="42.75" x14ac:dyDescent="0.25">
      <c r="A73" s="79" t="s">
        <v>29</v>
      </c>
      <c r="B73" s="24" t="s">
        <v>130</v>
      </c>
    </row>
    <row r="74" spans="1:2" x14ac:dyDescent="0.25">
      <c r="A74" s="80"/>
      <c r="B74" s="23" t="s">
        <v>93</v>
      </c>
    </row>
    <row r="75" spans="1:2" x14ac:dyDescent="0.25">
      <c r="A75" s="80"/>
      <c r="B75" s="23"/>
    </row>
    <row r="76" spans="1:2" x14ac:dyDescent="0.25">
      <c r="A76" s="81"/>
      <c r="B76" s="26" t="s">
        <v>98</v>
      </c>
    </row>
    <row r="78" spans="1:2" ht="28.5" x14ac:dyDescent="0.25">
      <c r="B78" s="41" t="s">
        <v>78</v>
      </c>
    </row>
    <row r="79" spans="1:2" x14ac:dyDescent="0.25">
      <c r="B79" s="42" t="s">
        <v>65</v>
      </c>
    </row>
    <row r="80" spans="1:2" x14ac:dyDescent="0.25">
      <c r="B80" s="43"/>
    </row>
  </sheetData>
  <mergeCells count="20">
    <mergeCell ref="A73:A76"/>
    <mergeCell ref="A63:A66"/>
    <mergeCell ref="A67:A70"/>
    <mergeCell ref="A71:B71"/>
    <mergeCell ref="A58:A61"/>
    <mergeCell ref="A54:A56"/>
    <mergeCell ref="A1:B1"/>
    <mergeCell ref="A21:A23"/>
    <mergeCell ref="A57:B57"/>
    <mergeCell ref="A45:B45"/>
    <mergeCell ref="A46:A49"/>
    <mergeCell ref="A16:B16"/>
    <mergeCell ref="A17:A19"/>
    <mergeCell ref="A20:B20"/>
    <mergeCell ref="A24:A39"/>
    <mergeCell ref="A41:A44"/>
    <mergeCell ref="A2:B2"/>
    <mergeCell ref="A10:A15"/>
    <mergeCell ref="A50:A53"/>
    <mergeCell ref="A3:A9"/>
  </mergeCells>
  <conditionalFormatting sqref="B52">
    <cfRule type="containsBlanks" dxfId="3" priority="3">
      <formula>LEN(TRIM(B52))=0</formula>
    </cfRule>
  </conditionalFormatting>
  <dataValidations count="2">
    <dataValidation allowBlank="1" showInputMessage="1" showErrorMessage="1" promptTitle="Наступний день" prompt="після подачі пропозицій." sqref="B52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:B4">
      <formula1>100</formula1>
    </dataValidation>
  </dataValidations>
  <hyperlinks>
    <hyperlink ref="B18" r:id="rId1"/>
    <hyperlink ref="B23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3" r:id="rId2"/>
    <hyperlink ref="B61" r:id="rId3"/>
    <hyperlink ref="B49" r:id="rId4" display="tender-______@foxtrot.kiev.ua"/>
    <hyperlink ref="B79" r:id="rId5"/>
    <hyperlink ref="B6" location="'Додаток 1'!A1" display="Детальні характеристики предмету закупівлі надано у Додатку 1.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showZeros="0" defaultGridColor="0" colorId="22" zoomScaleNormal="100" workbookViewId="0">
      <pane xSplit="6" ySplit="4" topLeftCell="G5" activePane="bottomRight" state="frozen"/>
      <selection sqref="A1:B1"/>
      <selection pane="topRight" sqref="A1:B1"/>
      <selection pane="bottomLeft" sqref="A1:B1"/>
      <selection pane="bottomRight" activeCell="L2" sqref="L2"/>
    </sheetView>
  </sheetViews>
  <sheetFormatPr defaultColWidth="9.140625" defaultRowHeight="12.75" outlineLevelRow="1" outlineLevelCol="1" x14ac:dyDescent="0.2"/>
  <cols>
    <col min="1" max="1" width="39.85546875" style="46" customWidth="1"/>
    <col min="2" max="2" width="23.140625" style="46" bestFit="1" customWidth="1" outlineLevel="1"/>
    <col min="3" max="3" width="12.42578125" style="46" bestFit="1" customWidth="1" outlineLevel="1"/>
    <col min="4" max="4" width="10.28515625" style="46" customWidth="1"/>
    <col min="5" max="5" width="16" style="53" customWidth="1"/>
    <col min="6" max="6" width="25" style="53" customWidth="1"/>
    <col min="7" max="16384" width="9.140625" style="46"/>
  </cols>
  <sheetData>
    <row r="1" spans="1:7" ht="25.5" customHeight="1" x14ac:dyDescent="0.3">
      <c r="A1" s="100" t="str">
        <f>IF($E$4=0,"Додаток 1. Специфікація закупівлі","Додаток 1. Цінова пропозиція")</f>
        <v>Додаток 1. Специфікація закупівлі</v>
      </c>
      <c r="B1" s="100"/>
      <c r="C1" s="100"/>
      <c r="D1" s="100"/>
      <c r="E1" s="101" t="str">
        <f>IF($E$4=0,"Змінювати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F1" s="101"/>
      <c r="G1" s="59"/>
    </row>
    <row r="2" spans="1:7" s="48" customFormat="1" ht="27" customHeight="1" x14ac:dyDescent="0.25">
      <c r="A2" s="102" t="str">
        <f>Документація!$B$3</f>
        <v>Коробки з мікрогофрокартону</v>
      </c>
      <c r="B2" s="102"/>
      <c r="C2" s="102"/>
      <c r="D2" s="102"/>
      <c r="E2" s="101" t="str">
        <f>IF($E$4=0,"Поля для заповнення промарковано кольором.","")</f>
        <v>Поля для заповнення промарковано кольором.</v>
      </c>
      <c r="F2" s="101"/>
      <c r="G2" s="47"/>
    </row>
    <row r="3" spans="1:7" s="48" customFormat="1" ht="20.25" customHeight="1" x14ac:dyDescent="0.25">
      <c r="A3" s="58"/>
      <c r="B3" s="58"/>
      <c r="C3" s="58"/>
      <c r="D3" s="58"/>
      <c r="E3" s="60"/>
      <c r="F3" s="61" t="str">
        <f>IF($E$4=0,"Вказати/підтвердити вимоги","")</f>
        <v>Вказати/підтвердити вимоги</v>
      </c>
      <c r="G3" s="47"/>
    </row>
    <row r="4" spans="1:7" s="48" customFormat="1" ht="28.9" customHeight="1" x14ac:dyDescent="0.25">
      <c r="A4" s="103" t="s">
        <v>35</v>
      </c>
      <c r="B4" s="104"/>
      <c r="C4" s="104"/>
      <c r="D4" s="105"/>
      <c r="E4" s="106"/>
      <c r="F4" s="107"/>
    </row>
    <row r="5" spans="1:7" s="48" customFormat="1" ht="12.75" customHeight="1" outlineLevel="1" x14ac:dyDescent="0.25">
      <c r="A5" s="87" t="s">
        <v>36</v>
      </c>
      <c r="B5" s="88"/>
      <c r="C5" s="88"/>
      <c r="D5" s="89"/>
      <c r="E5" s="97"/>
      <c r="F5" s="86"/>
    </row>
    <row r="6" spans="1:7" s="48" customFormat="1" ht="12.75" customHeight="1" outlineLevel="1" x14ac:dyDescent="0.25">
      <c r="A6" s="87" t="s">
        <v>37</v>
      </c>
      <c r="B6" s="88"/>
      <c r="C6" s="88"/>
      <c r="D6" s="89"/>
      <c r="E6" s="97"/>
      <c r="F6" s="86"/>
    </row>
    <row r="7" spans="1:7" s="48" customFormat="1" ht="12.75" customHeight="1" outlineLevel="1" x14ac:dyDescent="0.25">
      <c r="A7" s="87" t="s">
        <v>38</v>
      </c>
      <c r="B7" s="88"/>
      <c r="C7" s="88"/>
      <c r="D7" s="89"/>
      <c r="E7" s="98"/>
      <c r="F7" s="99"/>
    </row>
    <row r="8" spans="1:7" s="48" customFormat="1" ht="12.75" customHeight="1" outlineLevel="1" x14ac:dyDescent="0.25">
      <c r="A8" s="87" t="s">
        <v>39</v>
      </c>
      <c r="B8" s="88"/>
      <c r="C8" s="88"/>
      <c r="D8" s="89"/>
      <c r="E8" s="97"/>
      <c r="F8" s="86"/>
    </row>
    <row r="9" spans="1:7" s="48" customFormat="1" ht="12.75" customHeight="1" outlineLevel="1" x14ac:dyDescent="0.25">
      <c r="A9" s="87" t="s">
        <v>40</v>
      </c>
      <c r="B9" s="88"/>
      <c r="C9" s="88"/>
      <c r="D9" s="89"/>
      <c r="E9" s="97"/>
      <c r="F9" s="86"/>
    </row>
    <row r="10" spans="1:7" s="48" customFormat="1" ht="12.75" customHeight="1" outlineLevel="1" x14ac:dyDescent="0.25">
      <c r="A10" s="87" t="s">
        <v>54</v>
      </c>
      <c r="B10" s="88"/>
      <c r="C10" s="88"/>
      <c r="D10" s="89"/>
      <c r="E10" s="98"/>
      <c r="F10" s="99"/>
    </row>
    <row r="11" spans="1:7" s="48" customFormat="1" ht="12.75" customHeight="1" outlineLevel="1" x14ac:dyDescent="0.25">
      <c r="A11" s="87" t="s">
        <v>41</v>
      </c>
      <c r="B11" s="88"/>
      <c r="C11" s="88"/>
      <c r="D11" s="89"/>
      <c r="E11" s="97"/>
      <c r="F11" s="86"/>
    </row>
    <row r="12" spans="1:7" s="48" customFormat="1" ht="12.75" customHeight="1" outlineLevel="1" x14ac:dyDescent="0.25">
      <c r="A12" s="87" t="s">
        <v>45</v>
      </c>
      <c r="B12" s="88"/>
      <c r="C12" s="88"/>
      <c r="D12" s="89"/>
      <c r="E12" s="98"/>
      <c r="F12" s="99"/>
    </row>
    <row r="13" spans="1:7" s="48" customFormat="1" ht="12.75" customHeight="1" outlineLevel="1" x14ac:dyDescent="0.25">
      <c r="A13" s="87" t="s">
        <v>46</v>
      </c>
      <c r="B13" s="88"/>
      <c r="C13" s="88"/>
      <c r="D13" s="89"/>
      <c r="E13" s="108"/>
      <c r="F13" s="109"/>
    </row>
    <row r="14" spans="1:7" s="48" customFormat="1" ht="12.75" customHeight="1" outlineLevel="1" x14ac:dyDescent="0.25">
      <c r="A14" s="87" t="s">
        <v>90</v>
      </c>
      <c r="B14" s="88"/>
      <c r="C14" s="88"/>
      <c r="D14" s="89"/>
      <c r="E14" s="110"/>
      <c r="F14" s="111"/>
    </row>
    <row r="15" spans="1:7" s="48" customFormat="1" ht="12.75" customHeight="1" outlineLevel="1" x14ac:dyDescent="0.25">
      <c r="A15" s="87" t="s">
        <v>66</v>
      </c>
      <c r="B15" s="88"/>
      <c r="C15" s="88"/>
      <c r="D15" s="89"/>
      <c r="E15" s="110"/>
      <c r="F15" s="111"/>
    </row>
    <row r="16" spans="1:7" s="48" customFormat="1" ht="12.75" customHeight="1" outlineLevel="1" x14ac:dyDescent="0.25">
      <c r="A16" s="87" t="s">
        <v>42</v>
      </c>
      <c r="B16" s="88"/>
      <c r="C16" s="88"/>
      <c r="D16" s="89"/>
      <c r="E16" s="110"/>
      <c r="F16" s="111"/>
    </row>
    <row r="17" spans="1:7" s="48" customFormat="1" ht="12.75" customHeight="1" outlineLevel="1" x14ac:dyDescent="0.25">
      <c r="A17" s="87" t="s">
        <v>49</v>
      </c>
      <c r="B17" s="88"/>
      <c r="C17" s="88"/>
      <c r="D17" s="89"/>
      <c r="E17" s="110"/>
      <c r="F17" s="111"/>
    </row>
    <row r="18" spans="1:7" s="48" customFormat="1" ht="12.75" customHeight="1" outlineLevel="1" x14ac:dyDescent="0.25">
      <c r="A18" s="87" t="s">
        <v>43</v>
      </c>
      <c r="B18" s="88"/>
      <c r="C18" s="88"/>
      <c r="D18" s="89"/>
      <c r="E18" s="110"/>
      <c r="F18" s="111"/>
    </row>
    <row r="19" spans="1:7" s="48" customFormat="1" ht="12.75" customHeight="1" outlineLevel="1" x14ac:dyDescent="0.25">
      <c r="A19" s="87" t="s">
        <v>44</v>
      </c>
      <c r="B19" s="88"/>
      <c r="C19" s="88"/>
      <c r="D19" s="89"/>
      <c r="E19" s="110"/>
      <c r="F19" s="111"/>
    </row>
    <row r="20" spans="1:7" s="48" customFormat="1" ht="12.75" customHeight="1" x14ac:dyDescent="0.25">
      <c r="A20" s="87" t="s">
        <v>86</v>
      </c>
      <c r="B20" s="88"/>
      <c r="C20" s="88"/>
      <c r="D20" s="89"/>
      <c r="E20" s="110"/>
      <c r="F20" s="111"/>
    </row>
    <row r="21" spans="1:7" x14ac:dyDescent="0.2">
      <c r="A21" s="82" t="s">
        <v>118</v>
      </c>
      <c r="B21" s="83"/>
      <c r="C21" s="83"/>
      <c r="D21" s="84"/>
      <c r="E21" s="97"/>
      <c r="F21" s="86"/>
    </row>
    <row r="22" spans="1:7" ht="25.5" customHeight="1" x14ac:dyDescent="0.2">
      <c r="A22" s="82" t="s">
        <v>103</v>
      </c>
      <c r="B22" s="83"/>
      <c r="C22" s="83"/>
      <c r="D22" s="84"/>
      <c r="E22" s="97"/>
      <c r="F22" s="86"/>
    </row>
    <row r="23" spans="1:7" ht="43.5" customHeight="1" x14ac:dyDescent="0.2">
      <c r="A23" s="82" t="s">
        <v>102</v>
      </c>
      <c r="B23" s="83"/>
      <c r="C23" s="83"/>
      <c r="D23" s="84"/>
      <c r="E23" s="85"/>
      <c r="F23" s="86"/>
    </row>
    <row r="24" spans="1:7" x14ac:dyDescent="0.2">
      <c r="A24" s="87" t="s">
        <v>119</v>
      </c>
      <c r="B24" s="88"/>
      <c r="C24" s="88"/>
      <c r="D24" s="89"/>
      <c r="E24" s="90"/>
      <c r="F24" s="91"/>
    </row>
    <row r="25" spans="1:7" ht="26.25" customHeight="1" x14ac:dyDescent="0.2">
      <c r="A25" s="82" t="s">
        <v>94</v>
      </c>
      <c r="B25" s="83"/>
      <c r="C25" s="83"/>
      <c r="D25" s="84"/>
      <c r="E25" s="85"/>
      <c r="F25" s="86"/>
    </row>
    <row r="26" spans="1:7" ht="28.5" customHeight="1" x14ac:dyDescent="0.2">
      <c r="A26" s="62" t="s">
        <v>85</v>
      </c>
      <c r="B26" s="95" t="s">
        <v>117</v>
      </c>
      <c r="C26" s="96"/>
      <c r="D26" s="62" t="s">
        <v>99</v>
      </c>
      <c r="E26" s="63" t="s">
        <v>92</v>
      </c>
      <c r="F26" s="63" t="s">
        <v>101</v>
      </c>
    </row>
    <row r="27" spans="1:7" ht="39" x14ac:dyDescent="0.2">
      <c r="A27" s="49" t="s">
        <v>120</v>
      </c>
      <c r="B27" s="92" t="s">
        <v>128</v>
      </c>
      <c r="C27" s="69" t="s">
        <v>125</v>
      </c>
      <c r="D27" s="50">
        <v>1400</v>
      </c>
      <c r="E27" s="51"/>
      <c r="F27" s="51"/>
      <c r="G27" s="52"/>
    </row>
    <row r="28" spans="1:7" ht="39" x14ac:dyDescent="0.2">
      <c r="A28" s="49" t="s">
        <v>121</v>
      </c>
      <c r="B28" s="93"/>
      <c r="C28" s="69" t="s">
        <v>127</v>
      </c>
      <c r="D28" s="50">
        <v>1400</v>
      </c>
      <c r="E28" s="51"/>
      <c r="F28" s="51"/>
      <c r="G28" s="52"/>
    </row>
    <row r="29" spans="1:7" ht="39" x14ac:dyDescent="0.2">
      <c r="A29" s="49" t="s">
        <v>122</v>
      </c>
      <c r="B29" s="94"/>
      <c r="C29" s="69" t="s">
        <v>126</v>
      </c>
      <c r="D29" s="50">
        <v>300</v>
      </c>
      <c r="E29" s="51"/>
      <c r="F29" s="51"/>
      <c r="G29" s="52"/>
    </row>
    <row r="30" spans="1:7" s="65" customFormat="1" ht="25.5" customHeight="1" x14ac:dyDescent="0.25">
      <c r="A30" s="55"/>
      <c r="B30" s="55"/>
      <c r="C30" s="55"/>
      <c r="D30" s="54" t="s">
        <v>124</v>
      </c>
      <c r="E30" s="56">
        <f>SUMPRODUCT($D$27:$D$29,E27:E29)</f>
        <v>0</v>
      </c>
      <c r="F30" s="57"/>
      <c r="G30" s="64"/>
    </row>
    <row r="31" spans="1:7" ht="12.75" customHeight="1" x14ac:dyDescent="0.2"/>
    <row r="33" spans="1:1" x14ac:dyDescent="0.2">
      <c r="A33" s="46" t="s">
        <v>132</v>
      </c>
    </row>
  </sheetData>
  <sheetProtection algorithmName="SHA-512" hashValue="S8quqhMytXE9+J8QfVE6GNotPW+od60f94RLuRle2gS/Aju8IMU9xB6DYSBSSr3EOd6yH6Zk7j3ZkTrjgTvSTg==" saltValue="pvjb1D2jT3PInvFgfCpeBQ==" spinCount="100000" sheet="1" formatCells="0" formatColumns="0" formatRows="0" sort="0" autoFilter="0"/>
  <protectedRanges>
    <protectedRange sqref="E4:F29" name="Диапазон1_2"/>
  </protectedRanges>
  <mergeCells count="50">
    <mergeCell ref="A23:D23"/>
    <mergeCell ref="E23:F23"/>
    <mergeCell ref="A21:D21"/>
    <mergeCell ref="E21:F21"/>
    <mergeCell ref="A22:D22"/>
    <mergeCell ref="E22:F22"/>
    <mergeCell ref="A19:D19"/>
    <mergeCell ref="E19:F19"/>
    <mergeCell ref="A20:D20"/>
    <mergeCell ref="E20:F20"/>
    <mergeCell ref="A16:D16"/>
    <mergeCell ref="E16:F16"/>
    <mergeCell ref="A17:D17"/>
    <mergeCell ref="E17:F17"/>
    <mergeCell ref="A18:D18"/>
    <mergeCell ref="E18:F18"/>
    <mergeCell ref="A13:D13"/>
    <mergeCell ref="E13:F13"/>
    <mergeCell ref="A14:D14"/>
    <mergeCell ref="E14:F14"/>
    <mergeCell ref="A15:D15"/>
    <mergeCell ref="E15:F15"/>
    <mergeCell ref="A11:D11"/>
    <mergeCell ref="E11:F11"/>
    <mergeCell ref="A9:D9"/>
    <mergeCell ref="A12:D12"/>
    <mergeCell ref="E12:F12"/>
    <mergeCell ref="A8:D8"/>
    <mergeCell ref="E8:F8"/>
    <mergeCell ref="E9:F9"/>
    <mergeCell ref="A10:D10"/>
    <mergeCell ref="E10:F10"/>
    <mergeCell ref="A1:D1"/>
    <mergeCell ref="E1:F1"/>
    <mergeCell ref="A2:D2"/>
    <mergeCell ref="E2:F2"/>
    <mergeCell ref="A4:D4"/>
    <mergeCell ref="E4:F4"/>
    <mergeCell ref="A5:D5"/>
    <mergeCell ref="E5:F5"/>
    <mergeCell ref="A6:D6"/>
    <mergeCell ref="E6:F6"/>
    <mergeCell ref="A7:D7"/>
    <mergeCell ref="E7:F7"/>
    <mergeCell ref="A25:D25"/>
    <mergeCell ref="E25:F25"/>
    <mergeCell ref="A24:D24"/>
    <mergeCell ref="E24:F24"/>
    <mergeCell ref="B27:B29"/>
    <mergeCell ref="B26:C26"/>
  </mergeCells>
  <conditionalFormatting sqref="E4:F25">
    <cfRule type="containsBlanks" dxfId="2" priority="37">
      <formula>LEN(TRIM(E4))=0</formula>
    </cfRule>
  </conditionalFormatting>
  <conditionalFormatting sqref="E27:F27">
    <cfRule type="containsBlanks" dxfId="1" priority="2">
      <formula>LEN(TRIM(E27))=0</formula>
    </cfRule>
  </conditionalFormatting>
  <conditionalFormatting sqref="E28:F29">
    <cfRule type="containsBlanks" dxfId="0" priority="1">
      <formula>LEN(TRIM(E28))=0</formula>
    </cfRule>
  </conditionalFormatting>
  <dataValidations count="1">
    <dataValidation type="decimal" operator="greaterThanOrEqual" allowBlank="1" showInputMessage="1" showErrorMessage="1" sqref="E27:F29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75" orientation="portrait" r:id="rId1"/>
  <headerFooter>
    <oddFooter>&amp;L&amp;"+,обычный"&amp;10&amp;K01+046Лист &amp;P з &amp;N листів&amp;R&amp;"+,обычный"&amp;10&amp;K01+048&amp;F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5" zoomScaleNormal="85" workbookViewId="0">
      <selection activeCell="C19" sqref="C19"/>
    </sheetView>
  </sheetViews>
  <sheetFormatPr defaultColWidth="0" defaultRowHeight="18" zeroHeight="1" x14ac:dyDescent="0.25"/>
  <cols>
    <col min="1" max="1" width="15.42578125" style="2" customWidth="1"/>
    <col min="2" max="2" width="32.5703125" style="2" customWidth="1"/>
    <col min="3" max="3" width="44.140625" style="2" customWidth="1"/>
    <col min="4" max="16384" width="9.140625" style="6" hidden="1"/>
  </cols>
  <sheetData>
    <row r="1" spans="1:3" x14ac:dyDescent="0.25">
      <c r="A1" s="19" t="s">
        <v>91</v>
      </c>
      <c r="B1" s="18"/>
      <c r="C1" s="12" t="str">
        <f>CONCATENATE("Вхідний № ",RIGHT(LEFT($C$19,10),3),"/_______")</f>
        <v>Вхідний № 487/_______</v>
      </c>
    </row>
    <row r="2" spans="1:3" x14ac:dyDescent="0.25">
      <c r="A2" s="20">
        <f>WORKDAY(Документація!$B$52,-1)</f>
        <v>43396</v>
      </c>
      <c r="B2" s="17"/>
      <c r="C2" s="8"/>
    </row>
    <row r="3" spans="1:3" x14ac:dyDescent="0.25">
      <c r="B3" s="1"/>
      <c r="C3" s="8" t="s">
        <v>48</v>
      </c>
    </row>
    <row r="4" spans="1:3" ht="67.5" customHeight="1" x14ac:dyDescent="0.25">
      <c r="A4" s="10" t="s">
        <v>0</v>
      </c>
      <c r="B4" s="114">
        <f>'Додаток 1'!$E$4</f>
        <v>0</v>
      </c>
      <c r="C4" s="114"/>
    </row>
    <row r="5" spans="1:3" ht="18" customHeight="1" x14ac:dyDescent="0.25">
      <c r="A5" s="3"/>
      <c r="B5" s="115">
        <f>'Додаток 1'!$E$9</f>
        <v>0</v>
      </c>
      <c r="C5" s="115"/>
    </row>
    <row r="6" spans="1:3" x14ac:dyDescent="0.25">
      <c r="A6" s="8" t="s">
        <v>47</v>
      </c>
      <c r="B6" s="115">
        <f>'Додаток 1'!$E$11</f>
        <v>0</v>
      </c>
      <c r="C6" s="115"/>
    </row>
    <row r="7" spans="1:3" ht="18" customHeight="1" x14ac:dyDescent="0.25">
      <c r="A7" s="14"/>
      <c r="B7" s="116">
        <f>'Додаток 1'!$E$12</f>
        <v>0</v>
      </c>
      <c r="C7" s="116"/>
    </row>
    <row r="8" spans="1:3" ht="18" customHeight="1" x14ac:dyDescent="0.25">
      <c r="A8" s="14"/>
      <c r="B8" s="115">
        <f>'Додаток 1'!$E$13</f>
        <v>0</v>
      </c>
      <c r="C8" s="115"/>
    </row>
    <row r="9" spans="1:3" ht="18" customHeight="1" x14ac:dyDescent="0.25">
      <c r="A9" s="9"/>
      <c r="B9" s="15"/>
      <c r="C9" s="16"/>
    </row>
    <row r="10" spans="1:3" ht="161.25" customHeight="1" x14ac:dyDescent="0.25">
      <c r="A10" s="9"/>
      <c r="B10" s="9"/>
      <c r="C10" s="9"/>
    </row>
    <row r="11" spans="1:3" x14ac:dyDescent="0.25">
      <c r="A11" s="3"/>
      <c r="B11" s="112" t="s">
        <v>34</v>
      </c>
      <c r="C11" s="112"/>
    </row>
    <row r="12" spans="1:3" ht="131.25" customHeight="1" x14ac:dyDescent="0.25">
      <c r="A12" s="4"/>
      <c r="B12" s="113" t="str">
        <f>Документація!$B$3</f>
        <v>Коробки з мікрогофрокартону</v>
      </c>
      <c r="C12" s="113"/>
    </row>
    <row r="13" spans="1:3" ht="143.25" customHeight="1" x14ac:dyDescent="0.25">
      <c r="A13" s="4"/>
      <c r="B13" s="7"/>
      <c r="C13" s="7"/>
    </row>
    <row r="14" spans="1:3" x14ac:dyDescent="0.25">
      <c r="B14" s="11" t="s">
        <v>1</v>
      </c>
      <c r="C14" s="6" t="s">
        <v>33</v>
      </c>
    </row>
    <row r="15" spans="1:3" x14ac:dyDescent="0.25">
      <c r="A15" s="6"/>
      <c r="B15" s="6"/>
      <c r="C15" s="6" t="s">
        <v>2</v>
      </c>
    </row>
    <row r="16" spans="1:3" x14ac:dyDescent="0.25">
      <c r="A16" s="6"/>
      <c r="C16" s="6" t="s">
        <v>80</v>
      </c>
    </row>
    <row r="17" spans="3:3" x14ac:dyDescent="0.25">
      <c r="C17" s="6" t="s">
        <v>3</v>
      </c>
    </row>
    <row r="18" spans="3:3" x14ac:dyDescent="0.25">
      <c r="C18" s="6" t="s">
        <v>4</v>
      </c>
    </row>
    <row r="19" spans="3:3" x14ac:dyDescent="0.25">
      <c r="C19" s="5" t="str">
        <f>Документація!$B$13</f>
        <v>tender-487@foxtrot.kiev.ua</v>
      </c>
    </row>
    <row r="20" spans="3:3" x14ac:dyDescent="0.25">
      <c r="C20" s="13" t="s">
        <v>64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disablePrompts="1"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2018-10-17T07:43:04Z</dcterms:modified>
</cp:coreProperties>
</file>