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 tabRatio="739"/>
  </bookViews>
  <sheets>
    <sheet name="Документація" sheetId="2" r:id="rId1"/>
    <sheet name="Додаток 1" sheetId="11" r:id="rId2"/>
    <sheet name="Титульний лист конверта" sheetId="1" r:id="rId3"/>
  </sheets>
  <definedNames>
    <definedName name="_xlnm._FilterDatabase" localSheetId="1" hidden="1">'Додаток 1'!#REF!</definedName>
    <definedName name="_xlnm.Print_Titles" localSheetId="1">'Додаток 1'!$30:$30</definedName>
    <definedName name="_xlnm.Print_Area" localSheetId="1">'Додаток 1'!$A$1:$F$30</definedName>
    <definedName name="_xlnm.Print_Area" localSheetId="0">Документація!$A$1:$B$70</definedName>
  </definedNames>
  <calcPr calcId="162913"/>
</workbook>
</file>

<file path=xl/calcChain.xml><?xml version="1.0" encoding="utf-8"?>
<calcChain xmlns="http://schemas.openxmlformats.org/spreadsheetml/2006/main">
  <c r="G77" i="11" l="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 l="1"/>
  <c r="G78" i="11"/>
  <c r="C55" i="11"/>
  <c r="C78" i="11"/>
  <c r="A1" i="11" l="1"/>
  <c r="G3" i="11"/>
  <c r="D2" i="11"/>
  <c r="D1" i="11"/>
  <c r="A2" i="11"/>
  <c r="B45" i="2"/>
  <c r="A2" i="1" l="1"/>
  <c r="B8" i="1" l="1"/>
  <c r="B7" i="1"/>
  <c r="B6" i="1"/>
  <c r="B5" i="1"/>
  <c r="B4" i="1"/>
  <c r="B12" i="1" l="1"/>
  <c r="C15" i="1" l="1"/>
  <c r="C1" i="1" s="1"/>
</calcChain>
</file>

<file path=xl/sharedStrings.xml><?xml version="1.0" encoding="utf-8"?>
<sst xmlns="http://schemas.openxmlformats.org/spreadsheetml/2006/main" count="218" uniqueCount="167">
  <si>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</si>
  <si>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</si>
  <si>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</si>
  <si>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</si>
  <si>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</si>
  <si>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</si>
  <si>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</si>
  <si>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</si>
  <si>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</si>
  <si>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</si>
  <si>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</si>
  <si>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</si>
  <si>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</si>
  <si>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3.2. Зміст пропозиції Учасника</t>
  </si>
  <si>
    <t>3.3. Термін, протягом якого пропозиції Учасників є дійсними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</si>
  <si>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</si>
  <si>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</si>
  <si>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</si>
  <si>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</si>
  <si>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</si>
  <si>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Відсутність Учасника або його уповноваженого представника під час розкриття пропозицій не є підставою для відхилення його пропозиції.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</si>
  <si>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</si>
  <si>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</si>
  <si>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</si>
  <si>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</si>
  <si>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</si>
  <si>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</si>
  <si>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</si>
  <si>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</si>
  <si>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</si>
  <si>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</si>
  <si>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</si>
  <si>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</si>
  <si>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</si>
  <si>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</si>
  <si>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</si>
  <si>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</si>
  <si>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</si>
  <si>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Розкриття пропозицій відбудеться: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</si>
  <si>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</si>
  <si>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</si>
  <si>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</si>
  <si>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</si>
  <si>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</si>
  <si>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</si>
  <si>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</si>
  <si>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р/р</t>
  </si>
  <si>
    <t>МФО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</si>
  <si>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</si>
  <si>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</si>
  <si>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</si>
  <si>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</si>
  <si>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</si>
  <si>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</si>
  <si>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</si>
  <si>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</si>
  <si>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</si>
  <si>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</si>
  <si>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</si>
  <si>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</si>
  <si>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</si>
  <si>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</si>
  <si>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</si>
  <si>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Підписатися на розсилку актуальних тендерів ГК «ФОКСТРОТ» можна за посиланням:</t>
  </si>
  <si>
    <t>http://foxtrotgroup.com.ua/uk/tender/subscribe.html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</si>
  <si>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</si>
  <si>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</si>
  <si>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</si>
  <si>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</si>
  <si>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</si>
  <si>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</si>
  <si>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</si>
  <si>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Витяг з реєстру платників ПДВ;</t>
  </si>
  <si>
    <t>Документ, що засвідчує повноваження керівника (виписка з статуту, тощо);</t>
  </si>
  <si>
    <t>Довідка про включення до ЄДРПОУ;</t>
  </si>
  <si>
    <t>Витяг з єдиного державного реєстру підприємств та організацій;</t>
  </si>
  <si>
    <t>3. Надають документи, зазначені в п. 3.2. даної Документації процедури закупівлі.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</si>
  <si>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</si>
  <si>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</si>
  <si>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</si>
  <si>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</si>
  <si>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</si>
  <si>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</si>
  <si>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Основні клієнти (перерахувати декілька)</t>
  </si>
  <si>
    <t>- Комерційну пропозицію у форматі Додатку 1, завірену підписом керівника та печаткою.</t>
  </si>
  <si>
    <t>Комерційну пропозицію у форматі Додатку 1.</t>
  </si>
  <si>
    <t>Формат та порядок рядків і стовпців змінювати не можна. 
Додавати або видаляти стовбці чи рядки не можна.</t>
  </si>
  <si>
    <t>Договір має відповідати всім умовам, які були прийняті в акцептованій пропозиції Учасника.</t>
  </si>
  <si>
    <t>Термін подачі пропозиції включно до</t>
  </si>
  <si>
    <t>Розмір шини</t>
  </si>
  <si>
    <t>Тип осі</t>
  </si>
  <si>
    <t>Річний обсяг, шт</t>
  </si>
  <si>
    <t>Ціна за одиницю, 
грн. з ПДВ</t>
  </si>
  <si>
    <t>Вартість, грн. з ПДВ</t>
  </si>
  <si>
    <t>195/70/15С зима</t>
  </si>
  <si>
    <t>Універсальна</t>
  </si>
  <si>
    <t>225/70/15С зима</t>
  </si>
  <si>
    <t>145R13 лето</t>
  </si>
  <si>
    <t>215/75 R17,5</t>
  </si>
  <si>
    <t>Керована</t>
  </si>
  <si>
    <t>Ведуча</t>
  </si>
  <si>
    <t>225/75 R17,5</t>
  </si>
  <si>
    <t>265/70 R19,5</t>
  </si>
  <si>
    <t>295/80 R22,5</t>
  </si>
  <si>
    <t>315/60 R22,5</t>
  </si>
  <si>
    <t>315/80 R22,5</t>
  </si>
  <si>
    <t>385/55 R19,5</t>
  </si>
  <si>
    <t>Напівпричіп</t>
  </si>
  <si>
    <t>385/65 R22,5</t>
  </si>
  <si>
    <t>2. Мають досвід в даному напрямку не менше 2 років;</t>
  </si>
  <si>
    <t>145R13 зима</t>
  </si>
  <si>
    <t>Переможцем процедури закупівлі буде обраний той Учасник, пропозиція якого повністю відповідає вимогам Замовника до предмету закупівлі при запропонованій мінімальній вартості.</t>
  </si>
  <si>
    <t>Умови та вимоги до закупівлі</t>
  </si>
  <si>
    <t>315/70 R22/5</t>
  </si>
  <si>
    <t>205/65 R15 зима</t>
  </si>
  <si>
    <t>205/65 R15 літо</t>
  </si>
  <si>
    <t>вул. Дорогожицька,1, м. Київ, 04112</t>
  </si>
  <si>
    <t>1.2. Інформація про Замовника процедури закупівлі</t>
  </si>
  <si>
    <t>Оригінал пропозиції в друкованому вигляді подається особисто або кур’єрською службою на адресу: м. Київ, 04112, вул. Дорогожицька,1, галерея 1, кімната 1.</t>
  </si>
  <si>
    <t>Критерієм вибора переможця є:
- ціна пропозиції.</t>
  </si>
  <si>
    <t>Проект договору</t>
  </si>
  <si>
    <t>275/70 R22,5</t>
  </si>
  <si>
    <t>Пропозиція кожного Учасника вважаються дійсними протягом проведення конкурсної процедури закупівлі, а в разі його акцепту, - протягом терміну виконання договору закупівлі.</t>
  </si>
  <si>
    <r>
      <rPr>
        <b/>
        <sz val="10"/>
        <rFont val="Arial"/>
        <family val="2"/>
        <charset val="204"/>
      </rPr>
      <t>Строк виконання термінових</t>
    </r>
    <r>
      <rPr>
        <sz val="10"/>
        <rFont val="Arial"/>
        <family val="2"/>
        <charset val="204"/>
      </rPr>
      <t xml:space="preserve"> замовлень (поставка шин/шиномонтаж) протягом одного дня</t>
    </r>
  </si>
  <si>
    <r>
      <rPr>
        <b/>
        <sz val="10"/>
        <rFont val="Arial"/>
        <family val="2"/>
        <charset val="204"/>
      </rPr>
      <t xml:space="preserve">Оплата: </t>
    </r>
    <r>
      <rPr>
        <sz val="10"/>
        <rFont val="Arial"/>
        <family val="2"/>
        <charset val="204"/>
      </rPr>
      <t>протягом 5 банківських днів після отримання повного комплекту платіжних документів: рахунок-фактура, видаткова накладна, акт виконаних робіт, податкова накладна.</t>
    </r>
  </si>
  <si>
    <t>Країна виробник шин</t>
  </si>
  <si>
    <t>Марка шин</t>
  </si>
  <si>
    <t>Учасник може пропонувати ведучi та причiпнi шини китайських брендiв з ресурсом пробiгу не менше нiж 200000 км.</t>
  </si>
  <si>
    <t>Керована шина повинна бути європейських брендiв (бюджет клас) та мати ресурс пробiгу не менше нiж 150000 км.</t>
  </si>
  <si>
    <t>tender-503@foxtrot.kiev.ua</t>
  </si>
  <si>
    <t>Цінова пропозиція Учасника за підписом уповноваженої посадової особи Учасника завірена печаткою Учасника запечатується у паперовий конверт формату 229х324 мм.</t>
  </si>
  <si>
    <r>
      <rPr>
        <sz val="10"/>
        <rFont val="Arial"/>
        <family val="2"/>
        <charset val="204"/>
      </rPr>
      <t xml:space="preserve">Після заповнення Додатку 1 автоматично буде сформований </t>
    </r>
    <r>
      <rPr>
        <u/>
        <sz val="10"/>
        <color theme="10"/>
        <rFont val="Arial"/>
        <family val="2"/>
        <charset val="204"/>
      </rPr>
      <t>Титульний лист</t>
    </r>
    <r>
      <rPr>
        <sz val="10"/>
        <rFont val="Arial"/>
        <family val="2"/>
        <charset val="204"/>
      </rPr>
      <t>, який Учасник має роздрукувати та наклеїти на конверт з пропозицією.</t>
    </r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</si>
  <si>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запечатаному конверті</t>
    </r>
    <r>
      <rPr>
        <sz val="10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</si>
  <si>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електронному вигляді</t>
    </r>
    <r>
      <rPr>
        <sz val="10"/>
        <color theme="1"/>
        <rFont val="Arial"/>
        <family val="2"/>
        <charset val="204"/>
      </rPr>
      <t>:</t>
    </r>
  </si>
  <si>
    <t>155/70R13 лето</t>
  </si>
  <si>
    <t>235/75 R17,5</t>
  </si>
  <si>
    <t>195/70/15С літо</t>
  </si>
  <si>
    <t>225/65 R16С літо</t>
  </si>
  <si>
    <t>185/75 R16C Rosava БЦ-24</t>
  </si>
  <si>
    <t>285/70 R19/5</t>
  </si>
  <si>
    <t>195/70 R15С зима</t>
  </si>
  <si>
    <r>
      <t xml:space="preserve">Вимоги щодо закупівлі та технічні характеристики автомобільних шин вказані в </t>
    </r>
    <r>
      <rPr>
        <u/>
        <sz val="10"/>
        <color rgb="FF0000FF"/>
        <rFont val="Arial"/>
        <family val="2"/>
        <charset val="204"/>
      </rPr>
      <t>Додатку 1</t>
    </r>
    <r>
      <rPr>
        <sz val="10"/>
        <color theme="1"/>
        <rFont val="Arial"/>
        <family val="2"/>
        <charset val="204"/>
      </rPr>
      <t>.</t>
    </r>
  </si>
  <si>
    <t>175/70 R13 зима</t>
  </si>
  <si>
    <t>215/70 16 зима</t>
  </si>
  <si>
    <t>185/65 R14 зима</t>
  </si>
  <si>
    <t>185/65 R14 літо</t>
  </si>
  <si>
    <t>175/70 R13 літо</t>
  </si>
  <si>
    <t>215/70 16 літо</t>
  </si>
  <si>
    <t>195/70 R15С літо</t>
  </si>
  <si>
    <t>385/65 R22,5</t>
  </si>
  <si>
    <t>215/75 R17,5</t>
  </si>
  <si>
    <t>Автомобільні шини, шиномонтаж та балансування</t>
  </si>
  <si>
    <r>
      <rPr>
        <b/>
        <sz val="10"/>
        <rFont val="Arial"/>
        <family val="2"/>
        <charset val="204"/>
      </rPr>
      <t xml:space="preserve">Умови обслуговування: </t>
    </r>
    <r>
      <rPr>
        <sz val="10"/>
        <rFont val="Arial"/>
        <family val="2"/>
        <charset val="204"/>
      </rPr>
      <t xml:space="preserve">
- безкоштовний шиномонтаж та балансування шин на СТО, 
- можливість проведення безкоштовних ремонтів шин протягом гарантійного строку.</t>
    </r>
  </si>
  <si>
    <t>Перелік з адресами філій/відділень/СТО на территорії Укараїни;</t>
  </si>
  <si>
    <t>- викуп відпрацьованих шин (підтвердити)</t>
  </si>
  <si>
    <r>
      <rPr>
        <b/>
        <sz val="10"/>
        <rFont val="Arial"/>
        <family val="2"/>
        <charset val="204"/>
      </rPr>
      <t>Гарантія</t>
    </r>
    <r>
      <rPr>
        <sz val="10"/>
        <rFont val="Arial"/>
        <family val="2"/>
        <charset val="204"/>
      </rPr>
      <t xml:space="preserve"> на шини (</t>
    </r>
    <r>
      <rPr>
        <i/>
        <sz val="10"/>
        <rFont val="Arial"/>
        <family val="2"/>
        <charset val="204"/>
      </rPr>
      <t>вказати в місяцях</t>
    </r>
    <r>
      <rPr>
        <sz val="10"/>
        <rFont val="Arial"/>
        <family val="2"/>
        <charset val="204"/>
      </rPr>
      <t xml:space="preserve">) </t>
    </r>
  </si>
  <si>
    <r>
      <rPr>
        <b/>
        <sz val="10"/>
        <rFont val="Arial"/>
        <family val="2"/>
        <charset val="204"/>
      </rPr>
      <t>Гарантія</t>
    </r>
    <r>
      <rPr>
        <sz val="10"/>
        <rFont val="Arial"/>
        <family val="2"/>
        <charset val="204"/>
      </rPr>
      <t xml:space="preserve"> на шиномонтаж (</t>
    </r>
    <r>
      <rPr>
        <i/>
        <sz val="10"/>
        <rFont val="Arial"/>
        <family val="2"/>
        <charset val="204"/>
      </rPr>
      <t>вказати в місяцях</t>
    </r>
    <r>
      <rPr>
        <sz val="10"/>
        <rFont val="Arial"/>
        <family val="2"/>
        <charset val="204"/>
      </rPr>
      <t xml:space="preserve">) </t>
    </r>
  </si>
  <si>
    <r>
      <rPr>
        <b/>
        <sz val="10"/>
        <rFont val="Arial"/>
        <family val="2"/>
        <charset val="204"/>
      </rPr>
      <t>Умови перерахунку вартості шин</t>
    </r>
    <r>
      <rPr>
        <sz val="10"/>
        <rFont val="Arial"/>
        <family val="2"/>
        <charset val="204"/>
      </rPr>
      <t xml:space="preserve"> (у разі наявності  вказати формулу прив'язки вартості до курсу НБУ, курс валюти НБУ на дату подання пропозиції)  </t>
    </r>
  </si>
  <si>
    <r>
      <rPr>
        <b/>
        <sz val="10"/>
        <rFont val="Arial"/>
        <family val="2"/>
        <charset val="204"/>
      </rPr>
      <t xml:space="preserve">Строк виконання поточних замовлення </t>
    </r>
    <r>
      <rPr>
        <sz val="10"/>
        <rFont val="Arial"/>
        <family val="2"/>
        <charset val="204"/>
      </rPr>
      <t xml:space="preserve">не більш ніж 3 робочих дні:  
для </t>
    </r>
    <r>
      <rPr>
        <b/>
        <sz val="10"/>
        <rFont val="Arial"/>
        <family val="2"/>
        <charset val="204"/>
      </rPr>
      <t xml:space="preserve">Лоту 1 </t>
    </r>
    <r>
      <rPr>
        <sz val="10"/>
        <rFont val="Arial"/>
        <family val="2"/>
        <charset val="204"/>
      </rPr>
      <t xml:space="preserve">- за адресами філій та/або СТО Учасника в Києві, Одесі, Львові, Харкові та інших містах;
для </t>
    </r>
    <r>
      <rPr>
        <b/>
        <sz val="10"/>
        <rFont val="Arial"/>
        <family val="2"/>
        <charset val="204"/>
      </rPr>
      <t>Лоту 2</t>
    </r>
    <r>
      <rPr>
        <sz val="10"/>
        <rFont val="Arial"/>
        <family val="2"/>
        <charset val="204"/>
      </rPr>
      <t xml:space="preserve"> - на адреси філій та/або СТО Учасника в Києві.</t>
    </r>
  </si>
  <si>
    <t>Закупівля автомобільних шин (шиномонтажу, балансування) здійснюється Замовником за потребою протягом року.</t>
  </si>
  <si>
    <t>Сертифікат відповідності шин від заводу-виробника</t>
  </si>
  <si>
    <r>
      <rPr>
        <b/>
        <sz val="10"/>
        <rFont val="Arial"/>
        <family val="2"/>
        <charset val="204"/>
      </rPr>
      <t xml:space="preserve">Наявність філій та/або СТО </t>
    </r>
    <r>
      <rPr>
        <sz val="10"/>
        <rFont val="Arial"/>
        <family val="2"/>
        <charset val="204"/>
      </rPr>
      <t>Учасника в м.Києві, м.Одесі, м.Львові, м. Харкові, інших містах України  (</t>
    </r>
    <r>
      <rPr>
        <i/>
        <sz val="10"/>
        <rFont val="Arial"/>
        <family val="2"/>
        <charset val="204"/>
      </rPr>
      <t>вказати адреси</t>
    </r>
    <r>
      <rPr>
        <sz val="10"/>
        <rFont val="Arial"/>
        <family val="2"/>
        <charset val="204"/>
      </rPr>
      <t>)</t>
    </r>
  </si>
  <si>
    <t>Закупівля здійснюється за двома лотами. 
Учасник має право подати свою пропозицію як на весь обсяг закупівл, так і на будь-який з лотів. 
Учасник має право подати декілька пропозицій на шини із зазначеними характеристиками різних виробників.</t>
  </si>
  <si>
    <t>Лот 1 (ФТД) Автомобільні шини на автомобілі  Газель, Мерседес, Сканія, Рено, Вольво</t>
  </si>
  <si>
    <t>Всього по Лоту 1 (ФТД) :</t>
  </si>
  <si>
    <t>Лот 2 (ЮК) Автомобільні шини на автомобілі Мерседес, МАN</t>
  </si>
  <si>
    <t>Всього  по Лоту 2 (ЮК):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</si>
</sst>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₴_-;\-* #,##0.00\ _₴_-;_-* &quot;-&quot;??\ _₴_-;_-@_-"/>
    <numFmt numFmtId="164" formatCode="_-* #,##0.00_р_._-;\-* #,##0.00_р_._-;_-* &quot;-&quot;??_р_._-;_-@_-"/>
    <numFmt numFmtId="165" formatCode="[$-FC22]d\ mmmm\ yyyy&quot; р.&quot;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sz val="8"/>
      <color theme="1"/>
      <name val="Cambria"/>
      <family val="1"/>
      <charset val="204"/>
      <scheme val="maj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u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color rgb="FFC00000"/>
      <name val="Arial"/>
      <family val="2"/>
      <charset val="204"/>
    </font>
    <font>
      <u/>
      <sz val="10"/>
      <color rgb="FF0000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7">
    <xf numFmtId="0" fontId="0" fillId="0" borderId="0"/>
    <xf numFmtId="0" fontId="11" fillId="0" borderId="0" applyNumberFormat="0" applyFill="0" applyBorder="0" applyAlignment="0" applyProtection="0"/>
    <xf numFmtId="0" fontId="14" fillId="0" borderId="0"/>
    <xf numFmtId="0" fontId="15" fillId="0" borderId="0"/>
    <xf numFmtId="0" fontId="7" fillId="0" borderId="0"/>
    <xf numFmtId="164" fontId="7" fillId="0" borderId="0" applyFont="0" applyFill="0" applyBorder="0" applyAlignment="0" applyProtection="0"/>
    <xf numFmtId="0" fontId="19" fillId="0" borderId="0"/>
    <xf numFmtId="0" fontId="7" fillId="0" borderId="0"/>
    <xf numFmtId="0" fontId="6" fillId="0" borderId="0"/>
    <xf numFmtId="0" fontId="22" fillId="0" borderId="0"/>
    <xf numFmtId="0" fontId="6" fillId="0" borderId="0"/>
    <xf numFmtId="0" fontId="14" fillId="0" borderId="0"/>
    <xf numFmtId="0" fontId="24" fillId="0" borderId="0"/>
    <xf numFmtId="0" fontId="5" fillId="0" borderId="0"/>
    <xf numFmtId="0" fontId="25" fillId="0" borderId="0"/>
    <xf numFmtId="0" fontId="26" fillId="0" borderId="0"/>
    <xf numFmtId="0" fontId="4" fillId="0" borderId="0"/>
    <xf numFmtId="0" fontId="3" fillId="0" borderId="0"/>
    <xf numFmtId="0" fontId="14" fillId="0" borderId="0"/>
    <xf numFmtId="0" fontId="20" fillId="0" borderId="0"/>
    <xf numFmtId="0" fontId="2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2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23" fillId="0" borderId="0" applyFont="0" applyFill="0" applyBorder="0" applyAlignment="0" applyProtection="0"/>
  </cellStyleXfs>
  <cellXfs count="91">
    <xf numFmtId="0" fontId="0" fillId="0" borderId="0" xfId="0"/>
    <xf numFmtId="0" fontId="8" fillId="0" borderId="0" xfId="0" applyFont="1"/>
    <xf numFmtId="0" fontId="8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top"/>
    </xf>
    <xf numFmtId="0" fontId="10" fillId="0" borderId="0" xfId="0" applyFont="1"/>
    <xf numFmtId="0" fontId="8" fillId="0" borderId="0" xfId="0" applyFont="1"/>
    <xf numFmtId="0" fontId="10" fillId="0" borderId="0" xfId="0" applyFont="1" applyFill="1" applyBorder="1" applyAlignment="1" applyProtection="1">
      <alignment vertical="top" wrapText="1"/>
    </xf>
    <xf numFmtId="0" fontId="9" fillId="0" borderId="0" xfId="0" applyFont="1" applyFill="1" applyAlignment="1">
      <alignment horizontal="right"/>
    </xf>
    <xf numFmtId="0" fontId="8" fillId="0" borderId="0" xfId="0" applyFont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8" fillId="0" borderId="0" xfId="0" applyFont="1" applyAlignment="1"/>
    <xf numFmtId="0" fontId="18" fillId="0" borderId="0" xfId="4" applyFont="1" applyAlignment="1">
      <alignment vertical="center"/>
    </xf>
    <xf numFmtId="0" fontId="18" fillId="0" borderId="0" xfId="0" applyFont="1" applyAlignment="1">
      <alignment vertical="center" wrapText="1"/>
    </xf>
    <xf numFmtId="0" fontId="27" fillId="0" borderId="0" xfId="0" applyFont="1" applyFill="1" applyAlignment="1">
      <alignment vertical="center"/>
    </xf>
    <xf numFmtId="165" fontId="27" fillId="0" borderId="0" xfId="0" applyNumberFormat="1" applyFont="1" applyAlignment="1">
      <alignment horizontal="left" vertical="center"/>
    </xf>
    <xf numFmtId="0" fontId="18" fillId="0" borderId="0" xfId="4" applyFont="1" applyAlignment="1">
      <alignment horizontal="center" vertical="center"/>
    </xf>
    <xf numFmtId="0" fontId="17" fillId="0" borderId="0" xfId="4" applyFont="1" applyAlignment="1">
      <alignment vertical="center"/>
    </xf>
    <xf numFmtId="0" fontId="20" fillId="0" borderId="5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2" fontId="21" fillId="0" borderId="7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21" fillId="0" borderId="5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right" vertical="center" wrapText="1"/>
    </xf>
    <xf numFmtId="2" fontId="20" fillId="0" borderId="1" xfId="0" applyNumberFormat="1" applyFont="1" applyFill="1" applyBorder="1" applyAlignment="1">
      <alignment vertical="center" wrapText="1"/>
    </xf>
    <xf numFmtId="2" fontId="21" fillId="3" borderId="3" xfId="0" applyNumberFormat="1" applyFont="1" applyFill="1" applyBorder="1" applyAlignment="1">
      <alignment vertical="center" wrapText="1"/>
    </xf>
    <xf numFmtId="0" fontId="20" fillId="0" borderId="6" xfId="0" applyFont="1" applyFill="1" applyBorder="1" applyAlignment="1">
      <alignment horizontal="right" vertical="center" wrapText="1"/>
    </xf>
    <xf numFmtId="2" fontId="21" fillId="3" borderId="1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horizontal="left"/>
    </xf>
    <xf numFmtId="0" fontId="18" fillId="0" borderId="1" xfId="0" applyFont="1" applyBorder="1"/>
    <xf numFmtId="0" fontId="21" fillId="3" borderId="5" xfId="0" applyFont="1" applyFill="1" applyBorder="1" applyAlignment="1">
      <alignment vertical="center"/>
    </xf>
    <xf numFmtId="0" fontId="21" fillId="3" borderId="6" xfId="0" applyFont="1" applyFill="1" applyBorder="1" applyAlignment="1">
      <alignment vertical="center"/>
    </xf>
    <xf numFmtId="0" fontId="21" fillId="3" borderId="7" xfId="0" applyFont="1" applyFill="1" applyBorder="1" applyAlignment="1">
      <alignment vertical="center"/>
    </xf>
    <xf numFmtId="0" fontId="18" fillId="0" borderId="4" xfId="0" applyFont="1" applyBorder="1" applyAlignment="1">
      <alignment vertical="center" wrapText="1"/>
    </xf>
    <xf numFmtId="0" fontId="18" fillId="0" borderId="2" xfId="0" applyFont="1" applyBorder="1" applyAlignment="1">
      <alignment vertical="top" wrapText="1"/>
    </xf>
    <xf numFmtId="0" fontId="17" fillId="0" borderId="4" xfId="0" applyFont="1" applyBorder="1" applyAlignment="1">
      <alignment vertical="center" wrapText="1"/>
    </xf>
    <xf numFmtId="0" fontId="31" fillId="0" borderId="4" xfId="1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4" xfId="0" quotePrefix="1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33" fillId="0" borderId="4" xfId="0" quotePrefix="1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165" fontId="17" fillId="0" borderId="4" xfId="0" applyNumberFormat="1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31" fillId="0" borderId="2" xfId="1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center" wrapText="1"/>
    </xf>
    <xf numFmtId="0" fontId="31" fillId="0" borderId="0" xfId="1" applyFont="1" applyBorder="1" applyAlignment="1">
      <alignment vertical="center" wrapText="1"/>
    </xf>
    <xf numFmtId="0" fontId="18" fillId="0" borderId="0" xfId="0" applyFont="1" applyBorder="1" applyAlignment="1">
      <alignment vertical="top"/>
    </xf>
    <xf numFmtId="0" fontId="35" fillId="0" borderId="3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center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5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30" fillId="0" borderId="8" xfId="0" applyFont="1" applyBorder="1" applyAlignment="1">
      <alignment vertical="center" wrapText="1"/>
    </xf>
    <xf numFmtId="0" fontId="20" fillId="0" borderId="5" xfId="8" applyFont="1" applyFill="1" applyBorder="1" applyAlignment="1">
      <alignment wrapText="1"/>
    </xf>
    <xf numFmtId="0" fontId="20" fillId="0" borderId="6" xfId="8" applyFont="1" applyFill="1" applyBorder="1" applyAlignment="1">
      <alignment wrapText="1"/>
    </xf>
    <xf numFmtId="0" fontId="20" fillId="0" borderId="7" xfId="8" applyFont="1" applyFill="1" applyBorder="1" applyAlignment="1">
      <alignment wrapText="1"/>
    </xf>
    <xf numFmtId="0" fontId="21" fillId="2" borderId="5" xfId="0" applyFont="1" applyFill="1" applyBorder="1" applyAlignment="1">
      <alignment horizontal="right" vertical="center" wrapText="1"/>
    </xf>
    <xf numFmtId="0" fontId="21" fillId="2" borderId="6" xfId="0" applyFont="1" applyFill="1" applyBorder="1" applyAlignment="1">
      <alignment horizontal="right" vertical="center" wrapText="1"/>
    </xf>
    <xf numFmtId="0" fontId="20" fillId="0" borderId="5" xfId="8" quotePrefix="1" applyFont="1" applyFill="1" applyBorder="1" applyAlignment="1">
      <alignment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 vertical="top" wrapText="1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20" fillId="4" borderId="1" xfId="8" quotePrefix="1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left" vertical="center"/>
    </xf>
    <xf numFmtId="0" fontId="20" fillId="4" borderId="2" xfId="8" quotePrefix="1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 wrapText="1"/>
    </xf>
    <xf numFmtId="0" fontId="21" fillId="0" borderId="1" xfId="9" applyFont="1" applyFill="1" applyBorder="1" applyAlignment="1">
      <alignment horizontal="center" vertical="center" wrapText="1"/>
    </xf>
  </cellXfs>
  <cellStyles count="37">
    <cellStyle name="Excel Built-in Normal" xfId="14"/>
    <cellStyle name="Normal 2 2" xfId="6"/>
    <cellStyle name="Normal_62C79F3C" xfId="11"/>
    <cellStyle name="Normal_plan-final" xfId="9"/>
    <cellStyle name="TableStyleLight1" xfId="12"/>
    <cellStyle name="Гиперссылка" xfId="1" builtinId="8"/>
    <cellStyle name="Обычный" xfId="0" builtinId="0"/>
    <cellStyle name="Обычный 12" xfId="7"/>
    <cellStyle name="Обычный 12 2" xfId="24"/>
    <cellStyle name="Обычный 14" xfId="10"/>
    <cellStyle name="Обычный 14 2" xfId="26"/>
    <cellStyle name="Обычный 2" xfId="2"/>
    <cellStyle name="Обычный 2 2" xfId="18"/>
    <cellStyle name="Обычный 2 3" xfId="19"/>
    <cellStyle name="Обычный 3" xfId="4"/>
    <cellStyle name="Обычный 3 2" xfId="20"/>
    <cellStyle name="Обычный 3 3" xfId="22"/>
    <cellStyle name="Обычный 3 4" xfId="31"/>
    <cellStyle name="Обычный 31" xfId="15"/>
    <cellStyle name="Обычный 4" xfId="8"/>
    <cellStyle name="Обычный 4 2" xfId="25"/>
    <cellStyle name="Обычный 4 3" xfId="33"/>
    <cellStyle name="Обычный 5" xfId="13"/>
    <cellStyle name="Обычный 5 2" xfId="17"/>
    <cellStyle name="Обычный 5 2 2" xfId="29"/>
    <cellStyle name="Обычный 5 3" xfId="27"/>
    <cellStyle name="Обычный 5 4" xfId="35"/>
    <cellStyle name="Обычный 8" xfId="16"/>
    <cellStyle name="Обычный 8 2" xfId="28"/>
    <cellStyle name="Стиль 1" xfId="3"/>
    <cellStyle name="Финансовый 2" xfId="5"/>
    <cellStyle name="Финансовый 2 2" xfId="21"/>
    <cellStyle name="Финансовый 2 2 2" xfId="30"/>
    <cellStyle name="Финансовый 2 2 3" xfId="34"/>
    <cellStyle name="Финансовый 2 3" xfId="23"/>
    <cellStyle name="Финансовый 2 4" xfId="32"/>
    <cellStyle name="Финансовый 3" xfId="36"/>
  </cellStyles>
  <dxfs count="1"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FFFFCC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503@foxtrot.kiev.ua" TargetMode="External"/><Relationship Id="rId1" Type="http://schemas.openxmlformats.org/officeDocument/2006/relationships/hyperlink" Target="mailto:tender-GKF@foxtrot.kiev.u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foxtrotgroup.com.ua/uk/tender/subscribe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0"/>
  <sheetViews>
    <sheetView showGridLines="0" showZeros="0" tabSelected="1" defaultGridColor="0" colorId="22" zoomScaleNormal="100" zoomScaleSheetLayoutView="115" workbookViewId="0">
      <selection activeCell="B3" sqref="B3"/>
    </sheetView>
  </sheetViews>
  <sheetFormatPr defaultColWidth="9.140625" defaultRowHeight="12.75" x14ac:dyDescent="0.25"/>
  <cols>
    <col min="1" max="1" width="38.5703125" style="58" customWidth="1"/>
    <col min="2" max="2" width="81.7109375" style="60" customWidth="1"/>
    <col min="3" max="16384" width="9.140625" style="62"/>
  </cols>
  <sheetData>
    <row r="1" spans="1:2" ht="15.75" x14ac:dyDescent="0.25">
      <c r="A1" s="72" t="s">
        <v>36</v>
      </c>
      <c r="B1" s="72"/>
    </row>
    <row r="2" spans="1:2" x14ac:dyDescent="0.25">
      <c r="A2" s="70" t="s">
        <v>70</v>
      </c>
      <c r="B2" s="71"/>
    </row>
    <row r="3" spans="1:2" ht="28.5" customHeight="1" x14ac:dyDescent="0.25">
      <c r="A3" s="67" t="s">
        <v>71</v>
      </c>
      <c r="B3" s="63" t="s">
        <v>151</v>
      </c>
    </row>
    <row r="4" spans="1:2" ht="63.75" x14ac:dyDescent="0.25">
      <c r="A4" s="68"/>
      <c r="B4" s="43" t="s">
        <v>162</v>
      </c>
    </row>
    <row r="5" spans="1:2" x14ac:dyDescent="0.25">
      <c r="A5" s="68"/>
      <c r="B5" s="43" t="s">
        <v>141</v>
      </c>
    </row>
    <row r="6" spans="1:2" ht="25.5" x14ac:dyDescent="0.25">
      <c r="A6" s="68"/>
      <c r="B6" s="43" t="s">
        <v>127</v>
      </c>
    </row>
    <row r="7" spans="1:2" ht="25.5" x14ac:dyDescent="0.25">
      <c r="A7" s="68"/>
      <c r="B7" s="43" t="s">
        <v>128</v>
      </c>
    </row>
    <row r="8" spans="1:2" x14ac:dyDescent="0.25">
      <c r="A8" s="69"/>
      <c r="B8" s="44"/>
    </row>
    <row r="9" spans="1:2" x14ac:dyDescent="0.25">
      <c r="A9" s="67" t="s">
        <v>117</v>
      </c>
      <c r="B9" s="45" t="s">
        <v>6</v>
      </c>
    </row>
    <row r="10" spans="1:2" x14ac:dyDescent="0.25">
      <c r="A10" s="68"/>
      <c r="B10" s="43" t="s">
        <v>116</v>
      </c>
    </row>
    <row r="11" spans="1:2" ht="25.5" x14ac:dyDescent="0.25">
      <c r="A11" s="68"/>
      <c r="B11" s="43" t="s">
        <v>35</v>
      </c>
    </row>
    <row r="12" spans="1:2" x14ac:dyDescent="0.25">
      <c r="A12" s="68"/>
      <c r="B12" s="46" t="s">
        <v>129</v>
      </c>
    </row>
    <row r="13" spans="1:2" x14ac:dyDescent="0.25">
      <c r="A13" s="68"/>
      <c r="B13" s="43" t="s">
        <v>7</v>
      </c>
    </row>
    <row r="14" spans="1:2" ht="25.5" x14ac:dyDescent="0.25">
      <c r="A14" s="69"/>
      <c r="B14" s="47" t="s">
        <v>8</v>
      </c>
    </row>
    <row r="15" spans="1:2" x14ac:dyDescent="0.25">
      <c r="A15" s="70" t="s">
        <v>65</v>
      </c>
      <c r="B15" s="71"/>
    </row>
    <row r="16" spans="1:2" ht="38.25" x14ac:dyDescent="0.25">
      <c r="A16" s="67" t="s">
        <v>9</v>
      </c>
      <c r="B16" s="48" t="s">
        <v>10</v>
      </c>
    </row>
    <row r="17" spans="1:2" x14ac:dyDescent="0.25">
      <c r="A17" s="68"/>
      <c r="B17" s="46" t="s">
        <v>34</v>
      </c>
    </row>
    <row r="18" spans="1:2" ht="25.5" x14ac:dyDescent="0.25">
      <c r="A18" s="69"/>
      <c r="B18" s="47" t="s">
        <v>53</v>
      </c>
    </row>
    <row r="19" spans="1:2" x14ac:dyDescent="0.25">
      <c r="A19" s="70" t="s">
        <v>66</v>
      </c>
      <c r="B19" s="71"/>
    </row>
    <row r="20" spans="1:2" x14ac:dyDescent="0.25">
      <c r="A20" s="67" t="s">
        <v>11</v>
      </c>
      <c r="B20" s="48" t="s">
        <v>12</v>
      </c>
    </row>
    <row r="21" spans="1:2" ht="25.5" x14ac:dyDescent="0.25">
      <c r="A21" s="68"/>
      <c r="B21" s="43" t="s">
        <v>130</v>
      </c>
    </row>
    <row r="22" spans="1:2" ht="25.5" x14ac:dyDescent="0.25">
      <c r="A22" s="69"/>
      <c r="B22" s="46" t="s">
        <v>131</v>
      </c>
    </row>
    <row r="23" spans="1:2" x14ac:dyDescent="0.25">
      <c r="A23" s="67" t="s">
        <v>13</v>
      </c>
      <c r="B23" s="48" t="s">
        <v>132</v>
      </c>
    </row>
    <row r="24" spans="1:2" x14ac:dyDescent="0.25">
      <c r="A24" s="68"/>
      <c r="B24" s="49" t="s">
        <v>84</v>
      </c>
    </row>
    <row r="25" spans="1:2" x14ac:dyDescent="0.25">
      <c r="A25" s="68"/>
      <c r="B25" s="43" t="s">
        <v>133</v>
      </c>
    </row>
    <row r="26" spans="1:2" x14ac:dyDescent="0.25">
      <c r="A26" s="68"/>
      <c r="B26" s="50" t="s">
        <v>85</v>
      </c>
    </row>
    <row r="27" spans="1:2" ht="25.5" x14ac:dyDescent="0.25">
      <c r="A27" s="68"/>
      <c r="B27" s="51" t="s">
        <v>86</v>
      </c>
    </row>
    <row r="28" spans="1:2" x14ac:dyDescent="0.25">
      <c r="A28" s="68"/>
      <c r="B28" s="50" t="s">
        <v>72</v>
      </c>
    </row>
    <row r="29" spans="1:2" x14ac:dyDescent="0.25">
      <c r="A29" s="68"/>
      <c r="B29" s="50" t="s">
        <v>75</v>
      </c>
    </row>
    <row r="30" spans="1:2" x14ac:dyDescent="0.25">
      <c r="A30" s="68"/>
      <c r="B30" s="50" t="s">
        <v>74</v>
      </c>
    </row>
    <row r="31" spans="1:2" x14ac:dyDescent="0.25">
      <c r="A31" s="68"/>
      <c r="B31" s="50" t="s">
        <v>73</v>
      </c>
    </row>
    <row r="32" spans="1:2" x14ac:dyDescent="0.25">
      <c r="A32" s="68"/>
      <c r="B32" s="50" t="s">
        <v>153</v>
      </c>
    </row>
    <row r="33" spans="1:2" x14ac:dyDescent="0.25">
      <c r="A33" s="68"/>
      <c r="B33" s="50" t="s">
        <v>120</v>
      </c>
    </row>
    <row r="34" spans="1:2" x14ac:dyDescent="0.25">
      <c r="A34" s="69"/>
      <c r="B34" s="50" t="s">
        <v>160</v>
      </c>
    </row>
    <row r="35" spans="1:2" ht="38.25" x14ac:dyDescent="0.25">
      <c r="A35" s="52" t="s">
        <v>14</v>
      </c>
      <c r="B35" s="53" t="s">
        <v>122</v>
      </c>
    </row>
    <row r="36" spans="1:2" ht="25.5" x14ac:dyDescent="0.25">
      <c r="A36" s="67" t="s">
        <v>15</v>
      </c>
      <c r="B36" s="48" t="s">
        <v>33</v>
      </c>
    </row>
    <row r="37" spans="1:2" x14ac:dyDescent="0.25">
      <c r="A37" s="68"/>
      <c r="B37" s="50" t="s">
        <v>56</v>
      </c>
    </row>
    <row r="38" spans="1:2" x14ac:dyDescent="0.25">
      <c r="A38" s="68"/>
      <c r="B38" s="50" t="s">
        <v>109</v>
      </c>
    </row>
    <row r="39" spans="1:2" x14ac:dyDescent="0.25">
      <c r="A39" s="68"/>
      <c r="B39" s="50" t="s">
        <v>76</v>
      </c>
    </row>
    <row r="40" spans="1:2" x14ac:dyDescent="0.25">
      <c r="A40" s="69"/>
      <c r="B40" s="50"/>
    </row>
    <row r="41" spans="1:2" x14ac:dyDescent="0.25">
      <c r="A41" s="70" t="s">
        <v>67</v>
      </c>
      <c r="B41" s="71"/>
    </row>
    <row r="42" spans="1:2" x14ac:dyDescent="0.25">
      <c r="A42" s="67" t="s">
        <v>16</v>
      </c>
      <c r="B42" s="48" t="s">
        <v>17</v>
      </c>
    </row>
    <row r="43" spans="1:2" ht="25.5" x14ac:dyDescent="0.25">
      <c r="A43" s="68"/>
      <c r="B43" s="43" t="s">
        <v>118</v>
      </c>
    </row>
    <row r="44" spans="1:2" ht="25.5" x14ac:dyDescent="0.25">
      <c r="A44" s="68"/>
      <c r="B44" s="43" t="s">
        <v>55</v>
      </c>
    </row>
    <row r="45" spans="1:2" x14ac:dyDescent="0.25">
      <c r="A45" s="68"/>
      <c r="B45" s="46" t="str">
        <f>$B$12</f>
        <v>tender-503@foxtrot.kiev.ua</v>
      </c>
    </row>
    <row r="46" spans="1:2" x14ac:dyDescent="0.25">
      <c r="A46" s="69"/>
      <c r="B46" s="43" t="s">
        <v>7</v>
      </c>
    </row>
    <row r="47" spans="1:2" x14ac:dyDescent="0.25">
      <c r="A47" s="67" t="s">
        <v>18</v>
      </c>
      <c r="B47" s="48" t="s">
        <v>38</v>
      </c>
    </row>
    <row r="48" spans="1:2" x14ac:dyDescent="0.25">
      <c r="A48" s="69"/>
      <c r="B48" s="54">
        <v>43480</v>
      </c>
    </row>
    <row r="49" spans="1:2" ht="51" x14ac:dyDescent="0.25">
      <c r="A49" s="67" t="s">
        <v>19</v>
      </c>
      <c r="B49" s="48" t="s">
        <v>20</v>
      </c>
    </row>
    <row r="50" spans="1:2" ht="25.5" x14ac:dyDescent="0.25">
      <c r="A50" s="68"/>
      <c r="B50" s="43" t="s">
        <v>21</v>
      </c>
    </row>
    <row r="51" spans="1:2" x14ac:dyDescent="0.25">
      <c r="A51" s="69"/>
      <c r="B51" s="43" t="s">
        <v>22</v>
      </c>
    </row>
    <row r="52" spans="1:2" x14ac:dyDescent="0.25">
      <c r="A52" s="70" t="s">
        <v>68</v>
      </c>
      <c r="B52" s="71"/>
    </row>
    <row r="53" spans="1:2" ht="25.5" x14ac:dyDescent="0.25">
      <c r="A53" s="67" t="s">
        <v>23</v>
      </c>
      <c r="B53" s="55" t="s">
        <v>119</v>
      </c>
    </row>
    <row r="54" spans="1:2" ht="38.25" x14ac:dyDescent="0.25">
      <c r="A54" s="68"/>
      <c r="B54" s="50" t="s">
        <v>111</v>
      </c>
    </row>
    <row r="55" spans="1:2" ht="25.5" x14ac:dyDescent="0.25">
      <c r="A55" s="68"/>
      <c r="B55" s="50" t="s">
        <v>54</v>
      </c>
    </row>
    <row r="56" spans="1:2" x14ac:dyDescent="0.25">
      <c r="A56" s="69"/>
      <c r="B56" s="56" t="s">
        <v>61</v>
      </c>
    </row>
    <row r="57" spans="1:2" ht="38.25" x14ac:dyDescent="0.25">
      <c r="A57" s="57" t="s">
        <v>24</v>
      </c>
      <c r="B57" s="43" t="s">
        <v>25</v>
      </c>
    </row>
    <row r="58" spans="1:2" x14ac:dyDescent="0.25">
      <c r="A58" s="67" t="s">
        <v>26</v>
      </c>
      <c r="B58" s="48" t="s">
        <v>27</v>
      </c>
    </row>
    <row r="59" spans="1:2" x14ac:dyDescent="0.25">
      <c r="A59" s="68"/>
      <c r="B59" s="50" t="s">
        <v>57</v>
      </c>
    </row>
    <row r="60" spans="1:2" x14ac:dyDescent="0.25">
      <c r="A60" s="68"/>
      <c r="B60" s="50" t="s">
        <v>58</v>
      </c>
    </row>
    <row r="61" spans="1:2" ht="25.5" x14ac:dyDescent="0.25">
      <c r="A61" s="69"/>
      <c r="B61" s="47" t="s">
        <v>51</v>
      </c>
    </row>
    <row r="62" spans="1:2" x14ac:dyDescent="0.25">
      <c r="A62" s="67" t="s">
        <v>28</v>
      </c>
      <c r="B62" s="48" t="s">
        <v>29</v>
      </c>
    </row>
    <row r="63" spans="1:2" x14ac:dyDescent="0.25">
      <c r="A63" s="68"/>
      <c r="B63" s="50" t="s">
        <v>59</v>
      </c>
    </row>
    <row r="64" spans="1:2" x14ac:dyDescent="0.25">
      <c r="A64" s="68"/>
      <c r="B64" s="50" t="s">
        <v>60</v>
      </c>
    </row>
    <row r="65" spans="1:2" ht="25.5" x14ac:dyDescent="0.25">
      <c r="A65" s="69"/>
      <c r="B65" s="47" t="s">
        <v>30</v>
      </c>
    </row>
    <row r="66" spans="1:2" x14ac:dyDescent="0.25">
      <c r="A66" s="70" t="s">
        <v>69</v>
      </c>
      <c r="B66" s="71"/>
    </row>
    <row r="67" spans="1:2" ht="25.5" x14ac:dyDescent="0.25">
      <c r="A67" s="52" t="s">
        <v>31</v>
      </c>
      <c r="B67" s="53" t="s">
        <v>52</v>
      </c>
    </row>
    <row r="68" spans="1:2" x14ac:dyDescent="0.25">
      <c r="A68" s="67" t="s">
        <v>32</v>
      </c>
      <c r="B68" s="48"/>
    </row>
    <row r="69" spans="1:2" ht="25.5" x14ac:dyDescent="0.25">
      <c r="A69" s="68"/>
      <c r="B69" s="50" t="s">
        <v>87</v>
      </c>
    </row>
    <row r="70" spans="1:2" x14ac:dyDescent="0.25">
      <c r="A70" s="69"/>
      <c r="B70" s="47"/>
    </row>
    <row r="71" spans="1:2" x14ac:dyDescent="0.25">
      <c r="B71" s="59"/>
    </row>
    <row r="72" spans="1:2" x14ac:dyDescent="0.25">
      <c r="B72" s="60" t="s">
        <v>63</v>
      </c>
    </row>
    <row r="73" spans="1:2" x14ac:dyDescent="0.25">
      <c r="B73" s="61" t="s">
        <v>64</v>
      </c>
    </row>
    <row r="74" spans="1:2" x14ac:dyDescent="0.25">
      <c r="B74" s="59"/>
    </row>
    <row r="75" spans="1:2" x14ac:dyDescent="0.25">
      <c r="B75" s="59"/>
    </row>
    <row r="76" spans="1:2" x14ac:dyDescent="0.25">
      <c r="B76" s="59"/>
    </row>
    <row r="77" spans="1:2" x14ac:dyDescent="0.25">
      <c r="B77" s="59"/>
    </row>
    <row r="78" spans="1:2" x14ac:dyDescent="0.25">
      <c r="B78" s="59"/>
    </row>
    <row r="79" spans="1:2" x14ac:dyDescent="0.25">
      <c r="A79" s="62"/>
      <c r="B79" s="59"/>
    </row>
    <row r="80" spans="1:2" x14ac:dyDescent="0.25">
      <c r="A80" s="62"/>
      <c r="B80" s="59"/>
    </row>
    <row r="81" spans="1:2" x14ac:dyDescent="0.25">
      <c r="A81" s="62"/>
      <c r="B81" s="59"/>
    </row>
    <row r="82" spans="1:2" x14ac:dyDescent="0.25">
      <c r="A82" s="62"/>
      <c r="B82" s="59"/>
    </row>
    <row r="83" spans="1:2" x14ac:dyDescent="0.25">
      <c r="A83" s="62"/>
      <c r="B83" s="59"/>
    </row>
    <row r="84" spans="1:2" x14ac:dyDescent="0.25">
      <c r="A84" s="62"/>
      <c r="B84" s="59"/>
    </row>
    <row r="85" spans="1:2" x14ac:dyDescent="0.25">
      <c r="A85" s="62"/>
      <c r="B85" s="59"/>
    </row>
    <row r="86" spans="1:2" x14ac:dyDescent="0.25">
      <c r="A86" s="62"/>
      <c r="B86" s="59"/>
    </row>
    <row r="87" spans="1:2" x14ac:dyDescent="0.25">
      <c r="A87" s="62"/>
      <c r="B87" s="59"/>
    </row>
    <row r="89" spans="1:2" x14ac:dyDescent="0.25">
      <c r="A89" s="62"/>
      <c r="B89" s="59"/>
    </row>
    <row r="90" spans="1:2" x14ac:dyDescent="0.25">
      <c r="A90" s="62"/>
      <c r="B90" s="59"/>
    </row>
  </sheetData>
  <mergeCells count="20">
    <mergeCell ref="A1:B1"/>
    <mergeCell ref="A20:A22"/>
    <mergeCell ref="A52:B52"/>
    <mergeCell ref="A41:B41"/>
    <mergeCell ref="A42:A46"/>
    <mergeCell ref="A15:B15"/>
    <mergeCell ref="A16:A18"/>
    <mergeCell ref="A19:B19"/>
    <mergeCell ref="A49:A51"/>
    <mergeCell ref="A36:A40"/>
    <mergeCell ref="A2:B2"/>
    <mergeCell ref="A9:A14"/>
    <mergeCell ref="A3:A8"/>
    <mergeCell ref="A23:A34"/>
    <mergeCell ref="A68:A70"/>
    <mergeCell ref="A58:A61"/>
    <mergeCell ref="A62:A65"/>
    <mergeCell ref="A66:B66"/>
    <mergeCell ref="A47:A48"/>
    <mergeCell ref="A53:A56"/>
  </mergeCells>
  <conditionalFormatting sqref="B48">
    <cfRule type="containsBlanks" dxfId="0" priority="4">
      <formula>LEN(TRIM(B48))=0</formula>
    </cfRule>
  </conditionalFormatting>
  <dataValidations count="1">
    <dataValidation allowBlank="1" showInputMessage="1" showErrorMessage="1" promptTitle="Наступний день" prompt="після подачі пропозицій." sqref="B48"/>
  </dataValidations>
  <hyperlinks>
    <hyperlink ref="B17" r:id="rId1"/>
    <hyperlink ref="B12" r:id="rId2"/>
    <hyperlink ref="B56" r:id="rId3"/>
    <hyperlink ref="B73" r:id="rId4"/>
    <hyperlink ref="B22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5" location="'Додаток 1'!A1" display="Вимоги щодо закупівлі та технічні характеристики автомобільних шин вказані в Додатку 1."/>
  </hyperlinks>
  <pageMargins left="0.39370078740157483" right="0.39370078740157483" top="0.39370078740157483" bottom="0.39370078740157483" header="0.11811023622047244" footer="0.11811023622047244"/>
  <pageSetup paperSize="9" scale="60" fitToHeight="0" orientation="portrait" r:id="rId5"/>
  <headerFooter>
    <oddFooter>&amp;L&amp;"+,обычный"&amp;10&amp;K01+046Лист &amp;P з &amp;N листів&amp;R&amp;"+,обычный"&amp;10&amp;K01+048http://foxtrotgroup.com.ua/uk/tender.html</oddFooter>
  </headerFooter>
  <rowBreaks count="1" manualBreakCount="1">
    <brk id="40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showGridLines="0" zoomScaleNormal="100" workbookViewId="0">
      <selection activeCell="D4" sqref="D4:G4"/>
    </sheetView>
  </sheetViews>
  <sheetFormatPr defaultRowHeight="12.75" outlineLevelRow="1" x14ac:dyDescent="0.25"/>
  <cols>
    <col min="1" max="1" width="36" style="19" customWidth="1"/>
    <col min="2" max="2" width="13.140625" style="19" customWidth="1"/>
    <col min="3" max="3" width="9.5703125" style="19" bestFit="1" customWidth="1"/>
    <col min="4" max="4" width="11.28515625" style="24" bestFit="1" customWidth="1"/>
    <col min="5" max="5" width="15.7109375" style="24" customWidth="1"/>
    <col min="6" max="6" width="18.140625" style="19" customWidth="1"/>
    <col min="7" max="7" width="16.85546875" style="19" customWidth="1"/>
    <col min="8" max="16384" width="9.140625" style="19"/>
  </cols>
  <sheetData>
    <row r="1" spans="1:7" s="20" customFormat="1" ht="15" x14ac:dyDescent="0.25">
      <c r="A1" s="64" t="str">
        <f>IF($D$4=0,"Додаток 1. Специфікація закупівлі","Додаток 1. Комерційна пропозиція")</f>
        <v>Додаток 1. Специфікація закупівлі</v>
      </c>
      <c r="B1" s="65"/>
      <c r="D1" s="81" t="str">
        <f>IF($D$4=0,"Змінювати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E1" s="81"/>
      <c r="F1" s="81"/>
      <c r="G1" s="81"/>
    </row>
    <row r="2" spans="1:7" s="20" customFormat="1" ht="18" customHeight="1" x14ac:dyDescent="0.25">
      <c r="A2" s="58" t="str">
        <f>Документація!$B$3</f>
        <v>Автомобільні шини, шиномонтаж та балансування</v>
      </c>
      <c r="B2" s="66"/>
      <c r="D2" s="81" t="str">
        <f>IF($D$4=0,"Поля для заповнення промарковано кольором.","")</f>
        <v>Поля для заповнення промарковано кольором.</v>
      </c>
      <c r="E2" s="81"/>
      <c r="F2" s="81"/>
      <c r="G2" s="81"/>
    </row>
    <row r="3" spans="1:7" x14ac:dyDescent="0.25">
      <c r="A3" s="28"/>
      <c r="D3" s="29"/>
      <c r="E3" s="30"/>
      <c r="G3" s="30" t="str">
        <f>IF($D$4=0,"Вказати/підтвердити вимоги","")</f>
        <v>Вказати/підтвердити вимоги</v>
      </c>
    </row>
    <row r="4" spans="1:7" ht="12.75" customHeight="1" x14ac:dyDescent="0.2">
      <c r="A4" s="73" t="s">
        <v>77</v>
      </c>
      <c r="B4" s="74"/>
      <c r="C4" s="75"/>
      <c r="D4" s="85"/>
      <c r="E4" s="85"/>
      <c r="F4" s="85"/>
      <c r="G4" s="85"/>
    </row>
    <row r="5" spans="1:7" ht="12.75" customHeight="1" outlineLevel="1" x14ac:dyDescent="0.2">
      <c r="A5" s="73" t="s">
        <v>40</v>
      </c>
      <c r="B5" s="74"/>
      <c r="C5" s="75"/>
      <c r="D5" s="86"/>
      <c r="E5" s="86"/>
      <c r="F5" s="86"/>
      <c r="G5" s="86"/>
    </row>
    <row r="6" spans="1:7" outlineLevel="1" x14ac:dyDescent="0.2">
      <c r="A6" s="73" t="s">
        <v>41</v>
      </c>
      <c r="B6" s="74"/>
      <c r="C6" s="75"/>
      <c r="D6" s="86"/>
      <c r="E6" s="86"/>
      <c r="F6" s="86"/>
      <c r="G6" s="86"/>
    </row>
    <row r="7" spans="1:7" outlineLevel="1" x14ac:dyDescent="0.2">
      <c r="A7" s="73" t="s">
        <v>42</v>
      </c>
      <c r="B7" s="74"/>
      <c r="C7" s="75"/>
      <c r="D7" s="86"/>
      <c r="E7" s="86"/>
      <c r="F7" s="86"/>
      <c r="G7" s="86"/>
    </row>
    <row r="8" spans="1:7" outlineLevel="1" x14ac:dyDescent="0.2">
      <c r="A8" s="73" t="s">
        <v>43</v>
      </c>
      <c r="B8" s="74"/>
      <c r="C8" s="75"/>
      <c r="D8" s="86"/>
      <c r="E8" s="86"/>
      <c r="F8" s="86"/>
      <c r="G8" s="86"/>
    </row>
    <row r="9" spans="1:7" outlineLevel="1" x14ac:dyDescent="0.2">
      <c r="A9" s="73" t="s">
        <v>44</v>
      </c>
      <c r="B9" s="74"/>
      <c r="C9" s="75"/>
      <c r="D9" s="86"/>
      <c r="E9" s="86"/>
      <c r="F9" s="86"/>
      <c r="G9" s="86"/>
    </row>
    <row r="10" spans="1:7" ht="12.75" customHeight="1" outlineLevel="1" x14ac:dyDescent="0.2">
      <c r="A10" s="73" t="s">
        <v>78</v>
      </c>
      <c r="B10" s="74"/>
      <c r="C10" s="75"/>
      <c r="D10" s="86"/>
      <c r="E10" s="86"/>
      <c r="F10" s="86"/>
      <c r="G10" s="86"/>
    </row>
    <row r="11" spans="1:7" outlineLevel="1" x14ac:dyDescent="0.2">
      <c r="A11" s="73" t="s">
        <v>79</v>
      </c>
      <c r="B11" s="74"/>
      <c r="C11" s="75"/>
      <c r="D11" s="86"/>
      <c r="E11" s="86"/>
      <c r="F11" s="86"/>
      <c r="G11" s="86"/>
    </row>
    <row r="12" spans="1:7" ht="12.75" customHeight="1" outlineLevel="1" x14ac:dyDescent="0.2">
      <c r="A12" s="73" t="s">
        <v>80</v>
      </c>
      <c r="B12" s="74"/>
      <c r="C12" s="75"/>
      <c r="D12" s="86"/>
      <c r="E12" s="86"/>
      <c r="F12" s="86"/>
      <c r="G12" s="86"/>
    </row>
    <row r="13" spans="1:7" ht="12.75" customHeight="1" outlineLevel="1" x14ac:dyDescent="0.2">
      <c r="A13" s="73" t="s">
        <v>81</v>
      </c>
      <c r="B13" s="74"/>
      <c r="C13" s="75"/>
      <c r="D13" s="86"/>
      <c r="E13" s="86"/>
      <c r="F13" s="86"/>
      <c r="G13" s="86"/>
    </row>
    <row r="14" spans="1:7" ht="12.75" customHeight="1" outlineLevel="1" x14ac:dyDescent="0.2">
      <c r="A14" s="73" t="s">
        <v>82</v>
      </c>
      <c r="B14" s="74"/>
      <c r="C14" s="75"/>
      <c r="D14" s="86"/>
      <c r="E14" s="86"/>
      <c r="F14" s="86"/>
      <c r="G14" s="86"/>
    </row>
    <row r="15" spans="1:7" outlineLevel="1" x14ac:dyDescent="0.2">
      <c r="A15" s="73" t="s">
        <v>45</v>
      </c>
      <c r="B15" s="74"/>
      <c r="C15" s="75"/>
      <c r="D15" s="86"/>
      <c r="E15" s="86"/>
      <c r="F15" s="86"/>
      <c r="G15" s="86"/>
    </row>
    <row r="16" spans="1:7" outlineLevel="1" x14ac:dyDescent="0.2">
      <c r="A16" s="73" t="s">
        <v>50</v>
      </c>
      <c r="B16" s="74"/>
      <c r="C16" s="75"/>
      <c r="D16" s="86"/>
      <c r="E16" s="86"/>
      <c r="F16" s="86"/>
      <c r="G16" s="86"/>
    </row>
    <row r="17" spans="1:7" outlineLevel="1" x14ac:dyDescent="0.2">
      <c r="A17" s="73" t="s">
        <v>46</v>
      </c>
      <c r="B17" s="74"/>
      <c r="C17" s="75"/>
      <c r="D17" s="86"/>
      <c r="E17" s="86"/>
      <c r="F17" s="86"/>
      <c r="G17" s="86"/>
    </row>
    <row r="18" spans="1:7" outlineLevel="1" x14ac:dyDescent="0.2">
      <c r="A18" s="73" t="s">
        <v>47</v>
      </c>
      <c r="B18" s="74"/>
      <c r="C18" s="75"/>
      <c r="D18" s="86"/>
      <c r="E18" s="86"/>
      <c r="F18" s="86"/>
      <c r="G18" s="86"/>
    </row>
    <row r="19" spans="1:7" ht="12.75" customHeight="1" outlineLevel="1" x14ac:dyDescent="0.2">
      <c r="A19" s="73" t="s">
        <v>83</v>
      </c>
      <c r="B19" s="74"/>
      <c r="C19" s="75"/>
      <c r="D19" s="87"/>
      <c r="E19" s="87"/>
      <c r="F19" s="87"/>
      <c r="G19" s="87"/>
    </row>
    <row r="20" spans="1:7" ht="15" customHeight="1" x14ac:dyDescent="0.25">
      <c r="A20" s="76" t="s">
        <v>112</v>
      </c>
      <c r="B20" s="77"/>
      <c r="C20" s="77"/>
      <c r="D20" s="79"/>
      <c r="E20" s="79"/>
      <c r="F20" s="79"/>
      <c r="G20" s="80"/>
    </row>
    <row r="21" spans="1:7" ht="25.5" customHeight="1" x14ac:dyDescent="0.2">
      <c r="A21" s="73" t="s">
        <v>159</v>
      </c>
      <c r="B21" s="74"/>
      <c r="C21" s="75"/>
      <c r="D21" s="88"/>
      <c r="E21" s="88"/>
      <c r="F21" s="88"/>
      <c r="G21" s="88"/>
    </row>
    <row r="22" spans="1:7" ht="51" customHeight="1" x14ac:dyDescent="0.2">
      <c r="A22" s="73" t="s">
        <v>152</v>
      </c>
      <c r="B22" s="74"/>
      <c r="C22" s="75"/>
      <c r="D22" s="85"/>
      <c r="E22" s="85"/>
      <c r="F22" s="85"/>
      <c r="G22" s="85"/>
    </row>
    <row r="23" spans="1:7" s="23" customFormat="1" x14ac:dyDescent="0.2">
      <c r="A23" s="78" t="s">
        <v>154</v>
      </c>
      <c r="B23" s="74"/>
      <c r="C23" s="75"/>
      <c r="D23" s="85"/>
      <c r="E23" s="85"/>
      <c r="F23" s="85"/>
      <c r="G23" s="85"/>
    </row>
    <row r="24" spans="1:7" x14ac:dyDescent="0.2">
      <c r="A24" s="73" t="s">
        <v>155</v>
      </c>
      <c r="B24" s="74"/>
      <c r="C24" s="75"/>
      <c r="D24" s="88"/>
      <c r="E24" s="88"/>
      <c r="F24" s="88"/>
      <c r="G24" s="88"/>
    </row>
    <row r="25" spans="1:7" x14ac:dyDescent="0.2">
      <c r="A25" s="73" t="s">
        <v>156</v>
      </c>
      <c r="B25" s="74"/>
      <c r="C25" s="75"/>
      <c r="D25" s="88"/>
      <c r="E25" s="88"/>
      <c r="F25" s="88"/>
      <c r="G25" s="88"/>
    </row>
    <row r="26" spans="1:7" ht="24.75" customHeight="1" x14ac:dyDescent="0.2">
      <c r="A26" s="73" t="s">
        <v>161</v>
      </c>
      <c r="B26" s="74"/>
      <c r="C26" s="75"/>
      <c r="D26" s="85"/>
      <c r="E26" s="85"/>
      <c r="F26" s="85"/>
      <c r="G26" s="85"/>
    </row>
    <row r="27" spans="1:7" ht="24.75" customHeight="1" x14ac:dyDescent="0.2">
      <c r="A27" s="73" t="s">
        <v>123</v>
      </c>
      <c r="B27" s="74"/>
      <c r="C27" s="75"/>
      <c r="D27" s="88"/>
      <c r="E27" s="88"/>
      <c r="F27" s="88"/>
      <c r="G27" s="88"/>
    </row>
    <row r="28" spans="1:7" ht="63" customHeight="1" x14ac:dyDescent="0.2">
      <c r="A28" s="73" t="s">
        <v>158</v>
      </c>
      <c r="B28" s="74"/>
      <c r="C28" s="75"/>
      <c r="D28" s="85"/>
      <c r="E28" s="85"/>
      <c r="F28" s="85"/>
      <c r="G28" s="85"/>
    </row>
    <row r="29" spans="1:7" ht="39" customHeight="1" x14ac:dyDescent="0.2">
      <c r="A29" s="73" t="s">
        <v>157</v>
      </c>
      <c r="B29" s="74"/>
      <c r="C29" s="75"/>
      <c r="D29" s="85"/>
      <c r="E29" s="85"/>
      <c r="F29" s="85"/>
      <c r="G29" s="85"/>
    </row>
    <row r="30" spans="1:7" ht="39.75" customHeight="1" x14ac:dyDescent="0.2">
      <c r="A30" s="73" t="s">
        <v>124</v>
      </c>
      <c r="B30" s="74"/>
      <c r="C30" s="75"/>
      <c r="D30" s="85"/>
      <c r="E30" s="85"/>
      <c r="F30" s="85"/>
      <c r="G30" s="85"/>
    </row>
    <row r="31" spans="1:7" ht="25.5" x14ac:dyDescent="0.25">
      <c r="A31" s="90" t="s">
        <v>89</v>
      </c>
      <c r="B31" s="90" t="s">
        <v>90</v>
      </c>
      <c r="C31" s="90" t="s">
        <v>91</v>
      </c>
      <c r="D31" s="90" t="s">
        <v>126</v>
      </c>
      <c r="E31" s="90" t="s">
        <v>125</v>
      </c>
      <c r="F31" s="90" t="s">
        <v>92</v>
      </c>
      <c r="G31" s="90" t="s">
        <v>93</v>
      </c>
    </row>
    <row r="32" spans="1:7" ht="22.5" customHeight="1" x14ac:dyDescent="0.25">
      <c r="A32" s="31" t="s">
        <v>163</v>
      </c>
      <c r="B32" s="26"/>
      <c r="C32" s="26"/>
      <c r="D32" s="26"/>
      <c r="E32" s="26"/>
      <c r="F32" s="26"/>
      <c r="G32" s="27"/>
    </row>
    <row r="33" spans="1:7" x14ac:dyDescent="0.2">
      <c r="A33" s="38" t="s">
        <v>136</v>
      </c>
      <c r="B33" s="32" t="s">
        <v>95</v>
      </c>
      <c r="C33" s="33">
        <v>10</v>
      </c>
      <c r="D33" s="89"/>
      <c r="E33" s="89"/>
      <c r="F33" s="89"/>
      <c r="G33" s="34">
        <f t="shared" ref="G33:G53" si="0">$C33*F33</f>
        <v>0</v>
      </c>
    </row>
    <row r="34" spans="1:7" x14ac:dyDescent="0.2">
      <c r="A34" s="38" t="s">
        <v>94</v>
      </c>
      <c r="B34" s="32" t="s">
        <v>95</v>
      </c>
      <c r="C34" s="33">
        <v>20</v>
      </c>
      <c r="D34" s="89"/>
      <c r="E34" s="89"/>
      <c r="F34" s="89"/>
      <c r="G34" s="34">
        <f t="shared" si="0"/>
        <v>0</v>
      </c>
    </row>
    <row r="35" spans="1:7" x14ac:dyDescent="0.2">
      <c r="A35" s="38" t="s">
        <v>96</v>
      </c>
      <c r="B35" s="32" t="s">
        <v>95</v>
      </c>
      <c r="C35" s="33">
        <v>4</v>
      </c>
      <c r="D35" s="89"/>
      <c r="E35" s="89"/>
      <c r="F35" s="89"/>
      <c r="G35" s="34">
        <f t="shared" si="0"/>
        <v>0</v>
      </c>
    </row>
    <row r="36" spans="1:7" x14ac:dyDescent="0.2">
      <c r="A36" s="39" t="s">
        <v>137</v>
      </c>
      <c r="B36" s="32" t="s">
        <v>95</v>
      </c>
      <c r="C36" s="33">
        <v>12</v>
      </c>
      <c r="D36" s="89"/>
      <c r="E36" s="89"/>
      <c r="F36" s="89"/>
      <c r="G36" s="34">
        <f t="shared" si="0"/>
        <v>0</v>
      </c>
    </row>
    <row r="37" spans="1:7" x14ac:dyDescent="0.2">
      <c r="A37" s="39" t="s">
        <v>138</v>
      </c>
      <c r="B37" s="32" t="s">
        <v>95</v>
      </c>
      <c r="C37" s="33">
        <v>150</v>
      </c>
      <c r="D37" s="89"/>
      <c r="E37" s="89"/>
      <c r="F37" s="89"/>
      <c r="G37" s="34">
        <f t="shared" si="0"/>
        <v>0</v>
      </c>
    </row>
    <row r="38" spans="1:7" x14ac:dyDescent="0.25">
      <c r="A38" s="32" t="s">
        <v>97</v>
      </c>
      <c r="B38" s="32" t="s">
        <v>95</v>
      </c>
      <c r="C38" s="33">
        <v>76</v>
      </c>
      <c r="D38" s="89"/>
      <c r="E38" s="89"/>
      <c r="F38" s="89"/>
      <c r="G38" s="34">
        <f t="shared" si="0"/>
        <v>0</v>
      </c>
    </row>
    <row r="39" spans="1:7" x14ac:dyDescent="0.25">
      <c r="A39" s="32" t="s">
        <v>110</v>
      </c>
      <c r="B39" s="32" t="s">
        <v>95</v>
      </c>
      <c r="C39" s="33">
        <v>12</v>
      </c>
      <c r="D39" s="89"/>
      <c r="E39" s="89"/>
      <c r="F39" s="89"/>
      <c r="G39" s="34">
        <f t="shared" si="0"/>
        <v>0</v>
      </c>
    </row>
    <row r="40" spans="1:7" x14ac:dyDescent="0.25">
      <c r="A40" s="32" t="s">
        <v>134</v>
      </c>
      <c r="B40" s="32" t="s">
        <v>95</v>
      </c>
      <c r="C40" s="33">
        <v>4</v>
      </c>
      <c r="D40" s="89"/>
      <c r="E40" s="89"/>
      <c r="F40" s="89"/>
      <c r="G40" s="34">
        <f t="shared" si="0"/>
        <v>0</v>
      </c>
    </row>
    <row r="41" spans="1:7" x14ac:dyDescent="0.25">
      <c r="A41" s="32" t="s">
        <v>98</v>
      </c>
      <c r="B41" s="32" t="s">
        <v>99</v>
      </c>
      <c r="C41" s="33">
        <v>6</v>
      </c>
      <c r="D41" s="89"/>
      <c r="E41" s="89"/>
      <c r="F41" s="89"/>
      <c r="G41" s="34">
        <f t="shared" si="0"/>
        <v>0</v>
      </c>
    </row>
    <row r="42" spans="1:7" x14ac:dyDescent="0.25">
      <c r="A42" s="32" t="s">
        <v>98</v>
      </c>
      <c r="B42" s="32" t="s">
        <v>100</v>
      </c>
      <c r="C42" s="32">
        <v>8</v>
      </c>
      <c r="D42" s="89"/>
      <c r="E42" s="89"/>
      <c r="F42" s="89"/>
      <c r="G42" s="34">
        <f t="shared" si="0"/>
        <v>0</v>
      </c>
    </row>
    <row r="43" spans="1:7" x14ac:dyDescent="0.25">
      <c r="A43" s="32" t="s">
        <v>101</v>
      </c>
      <c r="B43" s="32" t="s">
        <v>99</v>
      </c>
      <c r="C43" s="33">
        <v>12</v>
      </c>
      <c r="D43" s="89"/>
      <c r="E43" s="89"/>
      <c r="F43" s="89"/>
      <c r="G43" s="34">
        <f t="shared" si="0"/>
        <v>0</v>
      </c>
    </row>
    <row r="44" spans="1:7" x14ac:dyDescent="0.25">
      <c r="A44" s="32" t="s">
        <v>101</v>
      </c>
      <c r="B44" s="32" t="s">
        <v>100</v>
      </c>
      <c r="C44" s="33">
        <v>16</v>
      </c>
      <c r="D44" s="89"/>
      <c r="E44" s="89"/>
      <c r="F44" s="89"/>
      <c r="G44" s="34">
        <f t="shared" si="0"/>
        <v>0</v>
      </c>
    </row>
    <row r="45" spans="1:7" x14ac:dyDescent="0.25">
      <c r="A45" s="32" t="s">
        <v>135</v>
      </c>
      <c r="B45" s="32" t="s">
        <v>99</v>
      </c>
      <c r="C45" s="32">
        <v>6</v>
      </c>
      <c r="D45" s="89"/>
      <c r="E45" s="89"/>
      <c r="F45" s="89"/>
      <c r="G45" s="34">
        <f t="shared" si="0"/>
        <v>0</v>
      </c>
    </row>
    <row r="46" spans="1:7" x14ac:dyDescent="0.25">
      <c r="A46" s="32" t="s">
        <v>102</v>
      </c>
      <c r="B46" s="32" t="s">
        <v>99</v>
      </c>
      <c r="C46" s="32">
        <v>8</v>
      </c>
      <c r="D46" s="89"/>
      <c r="E46" s="89"/>
      <c r="F46" s="89"/>
      <c r="G46" s="34">
        <f t="shared" si="0"/>
        <v>0</v>
      </c>
    </row>
    <row r="47" spans="1:7" x14ac:dyDescent="0.25">
      <c r="A47" s="32" t="s">
        <v>102</v>
      </c>
      <c r="B47" s="32" t="s">
        <v>100</v>
      </c>
      <c r="C47" s="33">
        <v>20</v>
      </c>
      <c r="D47" s="89"/>
      <c r="E47" s="89"/>
      <c r="F47" s="89"/>
      <c r="G47" s="34">
        <f t="shared" si="0"/>
        <v>0</v>
      </c>
    </row>
    <row r="48" spans="1:7" x14ac:dyDescent="0.25">
      <c r="A48" s="32" t="s">
        <v>121</v>
      </c>
      <c r="B48" s="32" t="s">
        <v>99</v>
      </c>
      <c r="C48" s="33">
        <v>10</v>
      </c>
      <c r="D48" s="89"/>
      <c r="E48" s="89"/>
      <c r="F48" s="89"/>
      <c r="G48" s="34">
        <f t="shared" si="0"/>
        <v>0</v>
      </c>
    </row>
    <row r="49" spans="1:7" x14ac:dyDescent="0.25">
      <c r="A49" s="32" t="s">
        <v>103</v>
      </c>
      <c r="B49" s="32" t="s">
        <v>99</v>
      </c>
      <c r="C49" s="33">
        <v>16</v>
      </c>
      <c r="D49" s="89"/>
      <c r="E49" s="89"/>
      <c r="F49" s="89"/>
      <c r="G49" s="34">
        <f t="shared" si="0"/>
        <v>0</v>
      </c>
    </row>
    <row r="50" spans="1:7" x14ac:dyDescent="0.25">
      <c r="A50" s="32" t="s">
        <v>103</v>
      </c>
      <c r="B50" s="32" t="s">
        <v>100</v>
      </c>
      <c r="C50" s="33">
        <v>28</v>
      </c>
      <c r="D50" s="89"/>
      <c r="E50" s="89"/>
      <c r="F50" s="89"/>
      <c r="G50" s="34">
        <f t="shared" si="0"/>
        <v>0</v>
      </c>
    </row>
    <row r="51" spans="1:7" x14ac:dyDescent="0.25">
      <c r="A51" s="32" t="s">
        <v>104</v>
      </c>
      <c r="B51" s="32" t="s">
        <v>99</v>
      </c>
      <c r="C51" s="33">
        <v>12</v>
      </c>
      <c r="D51" s="89"/>
      <c r="E51" s="89"/>
      <c r="F51" s="89"/>
      <c r="G51" s="34">
        <f t="shared" si="0"/>
        <v>0</v>
      </c>
    </row>
    <row r="52" spans="1:7" x14ac:dyDescent="0.25">
      <c r="A52" s="32" t="s">
        <v>104</v>
      </c>
      <c r="B52" s="32" t="s">
        <v>100</v>
      </c>
      <c r="C52" s="33">
        <v>4</v>
      </c>
      <c r="D52" s="89"/>
      <c r="E52" s="89"/>
      <c r="F52" s="89"/>
      <c r="G52" s="34">
        <f t="shared" si="0"/>
        <v>0</v>
      </c>
    </row>
    <row r="53" spans="1:7" x14ac:dyDescent="0.25">
      <c r="A53" s="32" t="s">
        <v>106</v>
      </c>
      <c r="B53" s="32" t="s">
        <v>107</v>
      </c>
      <c r="C53" s="33">
        <v>22</v>
      </c>
      <c r="D53" s="89"/>
      <c r="E53" s="89"/>
      <c r="F53" s="89"/>
      <c r="G53" s="34">
        <f t="shared" si="0"/>
        <v>0</v>
      </c>
    </row>
    <row r="54" spans="1:7" ht="15" customHeight="1" x14ac:dyDescent="0.25">
      <c r="A54" s="32" t="s">
        <v>108</v>
      </c>
      <c r="B54" s="32" t="s">
        <v>107</v>
      </c>
      <c r="C54" s="33">
        <v>54</v>
      </c>
      <c r="D54" s="89"/>
      <c r="E54" s="89"/>
      <c r="F54" s="89"/>
      <c r="G54" s="34">
        <f>$C54*F54</f>
        <v>0</v>
      </c>
    </row>
    <row r="55" spans="1:7" x14ac:dyDescent="0.25">
      <c r="A55" s="40" t="s">
        <v>164</v>
      </c>
      <c r="B55" s="41"/>
      <c r="C55" s="41">
        <f>SUM(C33:C54)</f>
        <v>510</v>
      </c>
      <c r="D55" s="41"/>
      <c r="E55" s="41"/>
      <c r="F55" s="42"/>
      <c r="G55" s="35">
        <f>SUM(G33:G54)</f>
        <v>0</v>
      </c>
    </row>
    <row r="56" spans="1:7" x14ac:dyDescent="0.25">
      <c r="A56" s="31" t="s">
        <v>165</v>
      </c>
      <c r="B56" s="26"/>
      <c r="C56" s="36"/>
      <c r="D56" s="26"/>
      <c r="E56" s="26"/>
      <c r="F56" s="26"/>
      <c r="G56" s="27"/>
    </row>
    <row r="57" spans="1:7" x14ac:dyDescent="0.25">
      <c r="A57" s="32" t="s">
        <v>146</v>
      </c>
      <c r="B57" s="32" t="s">
        <v>95</v>
      </c>
      <c r="C57" s="33">
        <v>2</v>
      </c>
      <c r="D57" s="89"/>
      <c r="E57" s="89"/>
      <c r="F57" s="89"/>
      <c r="G57" s="34">
        <f t="shared" ref="G57:G77" si="1">$C57*F57</f>
        <v>0</v>
      </c>
    </row>
    <row r="58" spans="1:7" x14ac:dyDescent="0.25">
      <c r="A58" s="32" t="s">
        <v>142</v>
      </c>
      <c r="B58" s="32" t="s">
        <v>95</v>
      </c>
      <c r="C58" s="33">
        <v>2</v>
      </c>
      <c r="D58" s="89"/>
      <c r="E58" s="89"/>
      <c r="F58" s="89"/>
      <c r="G58" s="34">
        <f t="shared" si="1"/>
        <v>0</v>
      </c>
    </row>
    <row r="59" spans="1:7" x14ac:dyDescent="0.25">
      <c r="A59" s="32" t="s">
        <v>145</v>
      </c>
      <c r="B59" s="32" t="s">
        <v>95</v>
      </c>
      <c r="C59" s="33">
        <v>2</v>
      </c>
      <c r="D59" s="89"/>
      <c r="E59" s="89"/>
      <c r="F59" s="89"/>
      <c r="G59" s="34">
        <f t="shared" si="1"/>
        <v>0</v>
      </c>
    </row>
    <row r="60" spans="1:7" x14ac:dyDescent="0.25">
      <c r="A60" s="32" t="s">
        <v>144</v>
      </c>
      <c r="B60" s="32" t="s">
        <v>95</v>
      </c>
      <c r="C60" s="33">
        <v>2</v>
      </c>
      <c r="D60" s="89"/>
      <c r="E60" s="89"/>
      <c r="F60" s="89"/>
      <c r="G60" s="34">
        <f t="shared" si="1"/>
        <v>0</v>
      </c>
    </row>
    <row r="61" spans="1:7" x14ac:dyDescent="0.25">
      <c r="A61" s="32" t="s">
        <v>148</v>
      </c>
      <c r="B61" s="32" t="s">
        <v>95</v>
      </c>
      <c r="C61" s="33">
        <v>16</v>
      </c>
      <c r="D61" s="89"/>
      <c r="E61" s="89"/>
      <c r="F61" s="89"/>
      <c r="G61" s="34">
        <f t="shared" si="1"/>
        <v>0</v>
      </c>
    </row>
    <row r="62" spans="1:7" x14ac:dyDescent="0.25">
      <c r="A62" s="32" t="s">
        <v>140</v>
      </c>
      <c r="B62" s="32" t="s">
        <v>95</v>
      </c>
      <c r="C62" s="33">
        <v>2</v>
      </c>
      <c r="D62" s="89"/>
      <c r="E62" s="89"/>
      <c r="F62" s="89"/>
      <c r="G62" s="34">
        <f t="shared" si="1"/>
        <v>0</v>
      </c>
    </row>
    <row r="63" spans="1:7" x14ac:dyDescent="0.25">
      <c r="A63" s="32" t="s">
        <v>115</v>
      </c>
      <c r="B63" s="32" t="s">
        <v>95</v>
      </c>
      <c r="C63" s="33">
        <v>2</v>
      </c>
      <c r="D63" s="89"/>
      <c r="E63" s="89"/>
      <c r="F63" s="89"/>
      <c r="G63" s="34">
        <f t="shared" si="1"/>
        <v>0</v>
      </c>
    </row>
    <row r="64" spans="1:7" x14ac:dyDescent="0.25">
      <c r="A64" s="32" t="s">
        <v>114</v>
      </c>
      <c r="B64" s="32" t="s">
        <v>95</v>
      </c>
      <c r="C64" s="33">
        <v>2</v>
      </c>
      <c r="D64" s="89"/>
      <c r="E64" s="89"/>
      <c r="F64" s="89"/>
      <c r="G64" s="34">
        <f t="shared" si="1"/>
        <v>0</v>
      </c>
    </row>
    <row r="65" spans="1:7" x14ac:dyDescent="0.25">
      <c r="A65" s="32" t="s">
        <v>147</v>
      </c>
      <c r="B65" s="32" t="s">
        <v>95</v>
      </c>
      <c r="C65" s="33">
        <v>2</v>
      </c>
      <c r="D65" s="89"/>
      <c r="E65" s="89"/>
      <c r="F65" s="89"/>
      <c r="G65" s="34">
        <f t="shared" si="1"/>
        <v>0</v>
      </c>
    </row>
    <row r="66" spans="1:7" x14ac:dyDescent="0.25">
      <c r="A66" s="32" t="s">
        <v>143</v>
      </c>
      <c r="B66" s="32" t="s">
        <v>95</v>
      </c>
      <c r="C66" s="33">
        <v>2</v>
      </c>
      <c r="D66" s="89"/>
      <c r="E66" s="89"/>
      <c r="F66" s="89"/>
      <c r="G66" s="34">
        <f t="shared" si="1"/>
        <v>0</v>
      </c>
    </row>
    <row r="67" spans="1:7" x14ac:dyDescent="0.25">
      <c r="A67" s="32" t="s">
        <v>150</v>
      </c>
      <c r="B67" s="32" t="s">
        <v>99</v>
      </c>
      <c r="C67" s="33">
        <v>4</v>
      </c>
      <c r="D67" s="89"/>
      <c r="E67" s="89"/>
      <c r="F67" s="89"/>
      <c r="G67" s="34">
        <f t="shared" si="1"/>
        <v>0</v>
      </c>
    </row>
    <row r="68" spans="1:7" x14ac:dyDescent="0.25">
      <c r="A68" s="32" t="s">
        <v>98</v>
      </c>
      <c r="B68" s="32" t="s">
        <v>100</v>
      </c>
      <c r="C68" s="33">
        <v>8</v>
      </c>
      <c r="D68" s="89"/>
      <c r="E68" s="89"/>
      <c r="F68" s="89"/>
      <c r="G68" s="34">
        <f t="shared" si="1"/>
        <v>0</v>
      </c>
    </row>
    <row r="69" spans="1:7" x14ac:dyDescent="0.25">
      <c r="A69" s="32" t="s">
        <v>135</v>
      </c>
      <c r="B69" s="32" t="s">
        <v>99</v>
      </c>
      <c r="C69" s="33">
        <v>4</v>
      </c>
      <c r="D69" s="89"/>
      <c r="E69" s="89"/>
      <c r="F69" s="89"/>
      <c r="G69" s="34">
        <f t="shared" si="1"/>
        <v>0</v>
      </c>
    </row>
    <row r="70" spans="1:7" x14ac:dyDescent="0.25">
      <c r="A70" s="32" t="s">
        <v>135</v>
      </c>
      <c r="B70" s="32" t="s">
        <v>100</v>
      </c>
      <c r="C70" s="33">
        <v>8</v>
      </c>
      <c r="D70" s="89"/>
      <c r="E70" s="89"/>
      <c r="F70" s="89"/>
      <c r="G70" s="34">
        <f t="shared" si="1"/>
        <v>0</v>
      </c>
    </row>
    <row r="71" spans="1:7" x14ac:dyDescent="0.25">
      <c r="A71" s="32" t="s">
        <v>139</v>
      </c>
      <c r="B71" s="32" t="s">
        <v>99</v>
      </c>
      <c r="C71" s="33">
        <v>2</v>
      </c>
      <c r="D71" s="89"/>
      <c r="E71" s="89"/>
      <c r="F71" s="89"/>
      <c r="G71" s="34">
        <f t="shared" si="1"/>
        <v>0</v>
      </c>
    </row>
    <row r="72" spans="1:7" x14ac:dyDescent="0.25">
      <c r="A72" s="32" t="s">
        <v>139</v>
      </c>
      <c r="B72" s="32" t="s">
        <v>100</v>
      </c>
      <c r="C72" s="33">
        <v>4</v>
      </c>
      <c r="D72" s="89"/>
      <c r="E72" s="89"/>
      <c r="F72" s="89"/>
      <c r="G72" s="34">
        <f t="shared" si="1"/>
        <v>0</v>
      </c>
    </row>
    <row r="73" spans="1:7" x14ac:dyDescent="0.25">
      <c r="A73" s="32" t="s">
        <v>105</v>
      </c>
      <c r="B73" s="32" t="s">
        <v>99</v>
      </c>
      <c r="C73" s="33">
        <v>14</v>
      </c>
      <c r="D73" s="89"/>
      <c r="E73" s="89"/>
      <c r="F73" s="89"/>
      <c r="G73" s="34">
        <f t="shared" si="1"/>
        <v>0</v>
      </c>
    </row>
    <row r="74" spans="1:7" x14ac:dyDescent="0.25">
      <c r="A74" s="32" t="s">
        <v>105</v>
      </c>
      <c r="B74" s="32" t="s">
        <v>100</v>
      </c>
      <c r="C74" s="33">
        <v>24</v>
      </c>
      <c r="D74" s="89"/>
      <c r="E74" s="89"/>
      <c r="F74" s="89"/>
      <c r="G74" s="34">
        <f t="shared" si="1"/>
        <v>0</v>
      </c>
    </row>
    <row r="75" spans="1:7" x14ac:dyDescent="0.25">
      <c r="A75" s="32" t="s">
        <v>113</v>
      </c>
      <c r="B75" s="32" t="s">
        <v>99</v>
      </c>
      <c r="C75" s="33">
        <v>8</v>
      </c>
      <c r="D75" s="89"/>
      <c r="E75" s="89"/>
      <c r="F75" s="89"/>
      <c r="G75" s="34">
        <f t="shared" si="1"/>
        <v>0</v>
      </c>
    </row>
    <row r="76" spans="1:7" x14ac:dyDescent="0.25">
      <c r="A76" s="32" t="s">
        <v>113</v>
      </c>
      <c r="B76" s="32" t="s">
        <v>100</v>
      </c>
      <c r="C76" s="33">
        <v>16</v>
      </c>
      <c r="D76" s="89"/>
      <c r="E76" s="89"/>
      <c r="F76" s="89"/>
      <c r="G76" s="34">
        <f t="shared" si="1"/>
        <v>0</v>
      </c>
    </row>
    <row r="77" spans="1:7" x14ac:dyDescent="0.25">
      <c r="A77" s="32" t="s">
        <v>149</v>
      </c>
      <c r="B77" s="32" t="s">
        <v>107</v>
      </c>
      <c r="C77" s="33">
        <v>72</v>
      </c>
      <c r="D77" s="89"/>
      <c r="E77" s="89"/>
      <c r="F77" s="89"/>
      <c r="G77" s="34">
        <f t="shared" si="1"/>
        <v>0</v>
      </c>
    </row>
    <row r="78" spans="1:7" x14ac:dyDescent="0.25">
      <c r="A78" s="40" t="s">
        <v>166</v>
      </c>
      <c r="B78" s="41"/>
      <c r="C78" s="41">
        <f>SUM(C57:C77)</f>
        <v>198</v>
      </c>
      <c r="D78" s="41"/>
      <c r="E78" s="41"/>
      <c r="F78" s="42"/>
      <c r="G78" s="37">
        <f>SUM(G57:G77)</f>
        <v>0</v>
      </c>
    </row>
    <row r="79" spans="1:7" x14ac:dyDescent="0.25">
      <c r="A79" s="25"/>
      <c r="B79" s="26"/>
      <c r="C79" s="26"/>
      <c r="D79" s="26"/>
      <c r="E79" s="26"/>
      <c r="F79" s="26"/>
      <c r="G79" s="27"/>
    </row>
  </sheetData>
  <sheetProtection algorithmName="SHA-512" hashValue="cC8TYuU3MxErczKg7FvRx16xkayidhbzNbQH0FxNS2MbgKBQZLx/zpE5XYqfRmugqx/wT4i2uJn8+J8/LP1/Yg==" saltValue="cvUk0ppl+ZtTkzKCR/aNFQ==" spinCount="100000" sheet="1" objects="1" scenarios="1" formatCells="0" formatColumns="0" formatRows="0" autoFilter="0"/>
  <protectedRanges>
    <protectedRange sqref="D4:G19 D21:G30 D33:F54 D57:F77" name="Диапазон1"/>
  </protectedRanges>
  <mergeCells count="56">
    <mergeCell ref="D1:G1"/>
    <mergeCell ref="D2:G2"/>
    <mergeCell ref="D30:G30"/>
    <mergeCell ref="A16:C16"/>
    <mergeCell ref="A17:C17"/>
    <mergeCell ref="A18:C18"/>
    <mergeCell ref="A19:C19"/>
    <mergeCell ref="D17:G17"/>
    <mergeCell ref="D18:G18"/>
    <mergeCell ref="D19:G19"/>
    <mergeCell ref="A14:C14"/>
    <mergeCell ref="D14:G14"/>
    <mergeCell ref="D15:G15"/>
    <mergeCell ref="D16:G16"/>
    <mergeCell ref="A30:C30"/>
    <mergeCell ref="A27:C27"/>
    <mergeCell ref="A29:C29"/>
    <mergeCell ref="A25:C25"/>
    <mergeCell ref="A20:C20"/>
    <mergeCell ref="A23:C23"/>
    <mergeCell ref="D23:G23"/>
    <mergeCell ref="D29:G29"/>
    <mergeCell ref="D20:G20"/>
    <mergeCell ref="D27:G27"/>
    <mergeCell ref="D21:G21"/>
    <mergeCell ref="A22:C22"/>
    <mergeCell ref="A21:C21"/>
    <mergeCell ref="A24:C24"/>
    <mergeCell ref="A26:C26"/>
    <mergeCell ref="A28:C28"/>
    <mergeCell ref="A15:C15"/>
    <mergeCell ref="A9:C9"/>
    <mergeCell ref="A10:C10"/>
    <mergeCell ref="A11:C11"/>
    <mergeCell ref="A12:C12"/>
    <mergeCell ref="A13:C13"/>
    <mergeCell ref="D9:G9"/>
    <mergeCell ref="D10:G10"/>
    <mergeCell ref="D11:G11"/>
    <mergeCell ref="D12:G12"/>
    <mergeCell ref="D4:G4"/>
    <mergeCell ref="D5:G5"/>
    <mergeCell ref="D6:G6"/>
    <mergeCell ref="D7:G7"/>
    <mergeCell ref="D8:G8"/>
    <mergeCell ref="A4:C4"/>
    <mergeCell ref="A5:C5"/>
    <mergeCell ref="A6:C6"/>
    <mergeCell ref="A7:C7"/>
    <mergeCell ref="A8:C8"/>
    <mergeCell ref="D13:G13"/>
    <mergeCell ref="D22:G22"/>
    <mergeCell ref="D26:G26"/>
    <mergeCell ref="D28:G28"/>
    <mergeCell ref="D24:G24"/>
    <mergeCell ref="D25:G25"/>
  </mergeCells>
  <dataValidations count="1">
    <dataValidation allowBlank="1" showInputMessage="1" showErrorMessage="1" promptTitle="Оригінал документації" prompt="за посиланням:_x000a_http://foxtrotgroup.com.ua/uk/tender.html" sqref="A1:B1"/>
  </dataValidations>
  <pageMargins left="0.39370078740157483" right="0.39370078740157483" top="0.39370078740157483" bottom="0.39370078740157483" header="0.11811023622047245" footer="0.11811023622047245"/>
  <pageSetup paperSize="9" scale="42" fitToHeight="0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colorId="22" zoomScale="80" zoomScaleNormal="80" workbookViewId="0">
      <selection activeCell="B12" sqref="B12:C12"/>
    </sheetView>
  </sheetViews>
  <sheetFormatPr defaultColWidth="0" defaultRowHeight="18" zeroHeight="1" x14ac:dyDescent="0.25"/>
  <cols>
    <col min="1" max="1" width="17.710937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21" t="s">
        <v>88</v>
      </c>
      <c r="B1" s="4"/>
      <c r="C1" s="16" t="str">
        <f>CONCATENATE("Вхідний № ",RIGHT(LEFT($C$15,10),3),"/_______")</f>
        <v>Вхідний № 503/_______</v>
      </c>
    </row>
    <row r="2" spans="1:3" s="9" customFormat="1" x14ac:dyDescent="0.25">
      <c r="A2" s="22">
        <f>WORKDAY(Документація!B48,-1)</f>
        <v>43479</v>
      </c>
      <c r="B2" s="3"/>
      <c r="C2" s="11"/>
    </row>
    <row r="3" spans="1:3" s="9" customFormat="1" x14ac:dyDescent="0.25">
      <c r="A3" s="5"/>
      <c r="B3" s="4"/>
      <c r="C3" s="11" t="s">
        <v>49</v>
      </c>
    </row>
    <row r="4" spans="1:3" ht="67.5" customHeight="1" x14ac:dyDescent="0.25">
      <c r="A4" s="14" t="s">
        <v>0</v>
      </c>
      <c r="B4" s="84">
        <f>'Додаток 1'!D4</f>
        <v>0</v>
      </c>
      <c r="C4" s="84"/>
    </row>
    <row r="5" spans="1:3" ht="18" customHeight="1" x14ac:dyDescent="0.25">
      <c r="A5" s="6"/>
      <c r="B5" s="84">
        <f>'Додаток 1'!D9</f>
        <v>0</v>
      </c>
      <c r="C5" s="84"/>
    </row>
    <row r="6" spans="1:3" x14ac:dyDescent="0.25">
      <c r="A6" s="11" t="s">
        <v>48</v>
      </c>
      <c r="B6" s="84">
        <f>'Додаток 1'!D11</f>
        <v>0</v>
      </c>
      <c r="C6" s="84"/>
    </row>
    <row r="7" spans="1:3" s="2" customFormat="1" ht="18" customHeight="1" x14ac:dyDescent="0.25">
      <c r="A7" s="18"/>
      <c r="B7" s="84">
        <f>'Додаток 1'!D12</f>
        <v>0</v>
      </c>
      <c r="C7" s="84"/>
    </row>
    <row r="8" spans="1:3" s="9" customFormat="1" ht="18" customHeight="1" x14ac:dyDescent="0.25">
      <c r="A8" s="18"/>
      <c r="B8" s="84">
        <f>'Додаток 1'!D13</f>
        <v>0</v>
      </c>
      <c r="C8" s="84"/>
    </row>
    <row r="9" spans="1:3" s="9" customFormat="1" ht="18" customHeight="1" x14ac:dyDescent="0.25">
      <c r="A9" s="12"/>
      <c r="B9" s="13"/>
      <c r="C9" s="13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82" t="s">
        <v>39</v>
      </c>
      <c r="C11" s="82"/>
    </row>
    <row r="12" spans="1:3" ht="131.25" customHeight="1" x14ac:dyDescent="0.25">
      <c r="A12" s="7"/>
      <c r="B12" s="83" t="str">
        <f>Документація!$B$3</f>
        <v>Автомобільні шини, шиномонтаж та балансування</v>
      </c>
      <c r="C12" s="83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5" t="s">
        <v>1</v>
      </c>
      <c r="C14" s="9" t="s">
        <v>2</v>
      </c>
    </row>
    <row r="15" spans="1:3" s="3" customFormat="1" x14ac:dyDescent="0.25">
      <c r="B15" s="5"/>
      <c r="C15" s="8" t="str">
        <f>Документація!$B$12</f>
        <v>tender-503@foxtrot.kiev.ua</v>
      </c>
    </row>
    <row r="16" spans="1:3" s="3" customFormat="1" x14ac:dyDescent="0.25">
      <c r="B16" s="5"/>
      <c r="C16" s="9" t="s">
        <v>37</v>
      </c>
    </row>
    <row r="17" spans="3:3" x14ac:dyDescent="0.25">
      <c r="C17" s="9" t="s">
        <v>4</v>
      </c>
    </row>
    <row r="18" spans="3:3" x14ac:dyDescent="0.25">
      <c r="C18" s="9" t="s">
        <v>3</v>
      </c>
    </row>
    <row r="19" spans="3:3" x14ac:dyDescent="0.25">
      <c r="C19" s="9" t="s">
        <v>5</v>
      </c>
    </row>
    <row r="20" spans="3:3" x14ac:dyDescent="0.25">
      <c r="C20" s="17" t="s">
        <v>62</v>
      </c>
    </row>
    <row r="21" spans="3:3" hidden="1" x14ac:dyDescent="0.25"/>
  </sheetData>
  <sheetProtection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Документація</vt:lpstr>
      <vt:lpstr>Додаток 1</vt:lpstr>
      <vt:lpstr>Титульний лист конверта</vt:lpstr>
      <vt:lpstr>'Додаток 1'!Заголовки_для_печати</vt:lpstr>
      <vt:lpstr>'Додаток 1'!Область_печати</vt:lpstr>
      <vt:lpstr>Документація!Область_печати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2018-12-26T12:52:25Z</dcterms:modified>
</cp:coreProperties>
</file>