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Додаток 2" sheetId="4" r:id="rId3"/>
    <sheet name="Титульний лист конверта" sheetId="1" r:id="rId4"/>
  </sheets>
  <definedNames>
    <definedName name="_xlnm._FilterDatabase" localSheetId="1" hidden="1">'Додаток 1'!$A$49:$E$53</definedName>
  </definedNames>
  <calcPr calcId="145621"/>
</workbook>
</file>

<file path=xl/calcChain.xml><?xml version="1.0" encoding="utf-8"?>
<calcChain xmlns="http://schemas.openxmlformats.org/spreadsheetml/2006/main">
  <c r="D54" i="3" l="1"/>
  <c r="D50" i="3"/>
  <c r="E55" i="3" l="1"/>
  <c r="B26" i="4"/>
  <c r="E11" i="4"/>
  <c r="E2" i="3" l="1"/>
  <c r="E1" i="3"/>
  <c r="A2" i="1" l="1"/>
  <c r="B5" i="1" l="1"/>
  <c r="B46" i="2" l="1"/>
  <c r="B7" i="1" l="1"/>
  <c r="B6" i="1"/>
  <c r="B8" i="1"/>
  <c r="B4" i="1"/>
  <c r="A2" i="3" l="1"/>
  <c r="B12" i="1"/>
  <c r="C19" i="1" l="1"/>
  <c r="C1" i="1" s="1"/>
</calcChain>
</file>

<file path=xl/sharedStrings.xml><?xml version="1.0" encoding="utf-8"?>
<sst xmlns="http://schemas.openxmlformats.org/spreadsheetml/2006/main" count="216" uniqueCount="210">
  <si>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</si>
  <si>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</si>
  <si>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</si>
  <si>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</si>
  <si>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</si>
  <si>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</si>
  <si>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</si>
  <si>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</si>
  <si>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</si>
  <si>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</si>
  <si>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</si>
  <si>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</si>
  <si>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</si>
  <si>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</si>
  <si>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</si>
  <si>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</si>
  <si>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</si>
  <si>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</si>
  <si>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</si>
  <si>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</si>
  <si>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</si>
  <si>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</si>
  <si>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</si>
  <si>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</si>
  <si>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</si>
  <si>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</si>
  <si>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</si>
  <si>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</si>
  <si>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</si>
  <si>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</si>
  <si>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</si>
  <si>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</si>
  <si>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</si>
  <si>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</si>
  <si>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</si>
  <si>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</si>
  <si>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</si>
  <si>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</si>
  <si>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</si>
  <si>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</si>
  <si>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</si>
  <si>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</si>
  <si>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</si>
  <si>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</si>
  <si>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</si>
  <si>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</si>
  <si>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</si>
  <si>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</si>
  <si>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</si>
  <si>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</si>
  <si>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</si>
  <si>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</si>
  <si>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Додаток 1. Специфікація закупівлі: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</si>
  <si>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</si>
  <si>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</si>
  <si>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</si>
  <si>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</si>
  <si>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</si>
  <si>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</si>
  <si>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</si>
  <si>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</si>
  <si>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</si>
  <si>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</si>
  <si>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</si>
  <si>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</si>
  <si>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</si>
  <si>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</si>
  <si>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</si>
  <si>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</si>
  <si>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</si>
  <si>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</si>
  <si>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</si>
  <si>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</si>
  <si>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</si>
  <si>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</si>
  <si>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</si>
  <si>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</si>
  <si>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</si>
  <si>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</si>
  <si>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</si>
  <si>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</si>
  <si>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</si>
  <si>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</si>
  <si>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</si>
  <si>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</si>
  <si>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</si>
  <si>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паперовий конверт формату C4 (229х324 мм).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</si>
  <si>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</si>
  <si>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</si>
  <si>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</si>
  <si>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</si>
  <si>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</si>
  <si>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</si>
  <si>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</si>
  <si>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</si>
  <si>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</si>
  <si>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Сума закупівлі на рік, грн. з ПДВ:</t>
  </si>
  <si>
    <t>Ціна, грн. з ПДВ</t>
  </si>
  <si>
    <t>Найменування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</si>
  <si>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</si>
  <si>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</si>
  <si>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</si>
  <si>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</si>
  <si>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</si>
  <si>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</si>
  <si>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4. Посилання на ресурс, на якому публікується курс вказаної валюти.</t>
  </si>
  <si>
    <t>5. Доля валютної складової в ціні пропозиції у відсотках.</t>
  </si>
  <si>
    <t>У разі наявності в ціні пропозиції валютної складової, вказати:
   1. Курс валюти на дату даної пропозиції;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</si>
  <si>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</si>
  <si>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</si>
  <si>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</si>
  <si>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tender- 312@foxtrot.kiev.ua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</si>
  <si>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</si>
  <si>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</si>
  <si>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Детальні характеристики предмету закупівлі надано в Додатку 1.</t>
  </si>
  <si>
    <t>•  Сертифікати якості на товар;</t>
  </si>
  <si>
    <t xml:space="preserve">Еквайрінг </t>
  </si>
  <si>
    <t xml:space="preserve">Реєстрація РРО </t>
  </si>
  <si>
    <t xml:space="preserve">Введення в експлуатацію </t>
  </si>
  <si>
    <t>Реєстратор розрахункових операцій (РРО)</t>
  </si>
  <si>
    <t>Зазначити вартість технічного обслуговування в місяць після закінчення гарантійного терміну, в грн. з ПДВ.</t>
  </si>
  <si>
    <t>Підтвердити можливість формування контрольної стрічки в електронній формі (КЛЕФ).</t>
  </si>
  <si>
    <t>Підтвердити можливість передачі контрольно-звітної інформації в фіскальні органи та наявність вбудованого модему.</t>
  </si>
  <si>
    <t>Підтвердити що базовий принтер дозволяє друкувати касові чеки с високоякісним зображенням та логотипами.</t>
  </si>
  <si>
    <t>Підтвердити що протокол аппарату дозволяє втсановлювати додаткові функціональні модулі.</t>
  </si>
  <si>
    <t>Підтвердити можливість підключення апарату до будь-якого POS -терміналу чи ПК.</t>
  </si>
  <si>
    <t>Підтвердити можливість друку зі швидкістю 300 мм/сек.</t>
  </si>
  <si>
    <t>Підтвердити наявність ресурсу принтеру 187 км (70 млн. строк).</t>
  </si>
  <si>
    <t>Підтвердити можливість друку 40 знаків в строці;</t>
  </si>
  <si>
    <t>Підтвердити можливість використання касової стрічки шириною 57 мм.</t>
  </si>
  <si>
    <t>Підтвердити таку комплектацію: табло покупця (індикатор клієнта), інтерфейсний (сигнальний) кабель під USB чи RS232 роз’єми.</t>
  </si>
  <si>
    <t>Підтвердити можливість друку штрих-кодів EAN13 та Code128 в чеку.</t>
  </si>
  <si>
    <t>Підтвердити можливість друку службових фіскальних звітів.</t>
  </si>
  <si>
    <t>Підтвердити можливість програмного управління обрізкою касової стрічки.</t>
  </si>
  <si>
    <t>Підтвердити можливість програмного розпізнавання часу, що лишається до блокування КЛЕФ при відсутності звязку з Еквайєром.</t>
  </si>
  <si>
    <t>Підтвердити можливість програмного встановлення назв видів оплат .</t>
  </si>
  <si>
    <t>Планова потреба з Листопада 2017 р. до Вересня 2018 р., штук</t>
  </si>
  <si>
    <t xml:space="preserve">1. </t>
  </si>
  <si>
    <t xml:space="preserve">2. </t>
  </si>
  <si>
    <r>
      <t xml:space="preserve">2. Назва валюти </t>
    </r>
    <r>
      <rPr>
        <sz val="10"/>
        <color theme="0" tint="-0.499984740745262"/>
        <rFont val="Cambria"/>
        <family val="1"/>
        <charset val="204"/>
        <scheme val="major"/>
      </rPr>
      <t>(</t>
    </r>
    <r>
      <rPr>
        <i/>
        <sz val="10"/>
        <color theme="0" tint="-0.499984740745262"/>
        <rFont val="Cambria"/>
        <family val="1"/>
        <charset val="204"/>
        <scheme val="major"/>
      </rPr>
      <t>USD, EUR тощо</t>
    </r>
    <r>
      <rPr>
        <sz val="10"/>
        <color theme="0" tint="-0.499984740745262"/>
        <rFont val="Cambria"/>
        <family val="1"/>
        <charset val="204"/>
        <scheme val="major"/>
      </rPr>
      <t>)</t>
    </r>
    <r>
      <rPr>
        <sz val="10"/>
        <color theme="1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</si>
  <si>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499984740745262"/>
        <rFont val="Cambria"/>
        <family val="1"/>
        <charset val="204"/>
        <scheme val="major"/>
      </rPr>
      <t>(</t>
    </r>
    <r>
      <rPr>
        <i/>
        <sz val="10"/>
        <color theme="0" tint="-0.499984740745262"/>
        <rFont val="Cambria"/>
        <family val="1"/>
        <charset val="204"/>
        <scheme val="major"/>
      </rPr>
      <t>НБУ, Міжбанк, покупка, продаж, середньозважений тощо</t>
    </r>
    <r>
      <rPr>
        <sz val="10"/>
        <color theme="0" tint="-0.499984740745262"/>
        <rFont val="Cambria"/>
        <family val="1"/>
        <charset val="204"/>
        <scheme val="major"/>
      </rPr>
      <t>)</t>
    </r>
    <r>
      <rPr>
        <sz val="10"/>
        <rFont val="Cambria"/>
        <family val="1"/>
        <charset val="204"/>
        <scheme val="major"/>
      </rPr>
      <t>;</t>
    </r>
  </si>
  <si>
    <t>Планова потреба в Жовтні 2017 р., штук</t>
  </si>
  <si>
    <t>Умови оплати: безготівкова оплата упродовж 5 банківських днів після поставки або виконання послуг та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</si>
  <si>
    <t>Підтвердити наявність мережі сервісних центрів з обслуговування апаратів РРО, зазначити їх кількість та перелік міст України, де вони знаходяться.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</si>
  <si>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</si>
  <si>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</si>
  <si>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</si>
  <si>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</si>
  <si>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</si>
  <si>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</si>
  <si>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</si>
  <si>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</si>
  <si>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</si>
  <si>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</si>
  <si>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</si>
  <si>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</si>
  <si>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</si>
  <si>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</si>
  <si>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</si>
  <si>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>Упаковка за рахунок Постачальника: кожен апарат РРО має бути упакован в коробку, яка забезпечить його зберігання під час транспортування та складського стелажного зберігання. Кожна коробка повинна містити маркування:
• найменування товару;
• кількість штук в упаковці;
• штрих-код в системі EAN13.
Підтвердити або вказати свої умови.</t>
  </si>
  <si>
    <t>Підтвердити наявність драйверу під win32 з описом, що сумісний з Windows 7 і вище.</t>
  </si>
  <si>
    <t>Підтвердити наявність сервісної консолі сумісної з win32, сумісної з Windows 7 і вище.</t>
  </si>
  <si>
    <t>Донецька обл., м. Покровск, вул. Європейська, 90</t>
  </si>
  <si>
    <t>Донецька обл., м. Бахмут, вул. Незалежності.,81</t>
  </si>
  <si>
    <t xml:space="preserve">м. Харків, пр.Тракторобудівників, 59/56 </t>
  </si>
  <si>
    <t>м. Павлоград, вул. Шевченка,118</t>
  </si>
  <si>
    <t>м. Кривий Ріг, вул. Лермонтова, 26а</t>
  </si>
  <si>
    <t>м. Кривий Ріг, вул. Нєдєліна , 43</t>
  </si>
  <si>
    <t>с. Сокільники, вул. Стрийська, 30</t>
  </si>
  <si>
    <t>м. Київ, бул. Чоколівський, 19</t>
  </si>
  <si>
    <t>Київська обл., м. Ірпінь, вул. Шевченка, 4-Г</t>
  </si>
  <si>
    <t>м. Київ,  пр. Оболонський,21Б</t>
  </si>
  <si>
    <t>с. Софіївська Борщагівка, вул. Велика Кільцева, 110</t>
  </si>
  <si>
    <t>м. Біла Церква, вул. Ярослава Мудрого, 40</t>
  </si>
  <si>
    <t>м. Одеса, вул. Новощепний ряд, 2</t>
  </si>
  <si>
    <t>Донецька обл., м. Маріуполь, пр-т Металургів,100</t>
  </si>
  <si>
    <t>м. Суми,вул. Харківська, 9</t>
  </si>
  <si>
    <t>м. Харків, вул.Вернадського, 2  літ.А-3.</t>
  </si>
  <si>
    <t>м. Харків, пр. Московський, 256-Б</t>
  </si>
  <si>
    <t>Сумська обл., м. Ромни, 1-Й провулок бульвара  Свободи,10-В</t>
  </si>
  <si>
    <t>м. Київ, вул. Велика Кільцева, 4-Ф, ТЦ Promenada Park</t>
  </si>
  <si>
    <t>м. Киев пр-т С. Бандеры, 23 (пл. Тульская, 23А), ТЦ ГОРОДОК</t>
  </si>
  <si>
    <t>м. Мелітополь, проспект 50-річчя Перемоги, 18</t>
  </si>
  <si>
    <t>м. Київ, пр. Степана Бандери, 21</t>
  </si>
  <si>
    <t>м. Тернопіль, вул. Живова,15а</t>
  </si>
  <si>
    <t>м. Ковель, вул. Незалежності, 83</t>
  </si>
  <si>
    <t>м. Івано-Франківськ, вул. Миколайчука, 2</t>
  </si>
  <si>
    <t xml:space="preserve">м. Черкаси, бульвар Шевченка, 385 </t>
  </si>
  <si>
    <t>м. Миколаїв, пр. Центральний пр., 27Б/1</t>
  </si>
  <si>
    <t>Адреса магазину Фокстрот</t>
  </si>
  <si>
    <t>Кількість</t>
  </si>
  <si>
    <t>Всього, шт.:</t>
  </si>
  <si>
    <t>м. Житомир, вул.Київська, 77</t>
  </si>
  <si>
    <t>Адресна програма доставки апаратів РРО надана в Додатку 2.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</si>
  <si>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Перелік сервісних центрів по Україні.</t>
    </r>
  </si>
  <si>
    <t>Гарантійний строк, місяців</t>
  </si>
  <si>
    <t>Строк експлуатації, місяців</t>
  </si>
  <si>
    <t>Адресна програма для поставки нових апаратів РРО
в Жовтні 2017 р.</t>
  </si>
  <si>
    <t>Адресна програма для надання послуг модернізації апаратів РРО
в Жовтні 2017 р.</t>
  </si>
  <si>
    <t>До уваги: адресна програма доставки нових та модернізованих апаратів РРО з Листопада 2017 р. до Вересня 2018 р. буде повідомлена безпосередньо під час замовлення.</t>
  </si>
  <si>
    <t>Додаток 2. Адресна програма.</t>
  </si>
  <si>
    <t>Підтвердити наявність документ, що підтверджує право на продаж та надання послуг щодо введення в експлуатацію, технічного обслуговування, гарантійного, післягарантійного ремонту апаратів РРО.</t>
  </si>
  <si>
    <r>
      <rPr>
        <sz val="11"/>
        <rFont val="Calibri"/>
        <family val="2"/>
        <charset val="204"/>
      </rPr>
      <t>•</t>
    </r>
    <r>
      <rPr>
        <sz val="9.9"/>
        <rFont val="Cambria"/>
        <family val="1"/>
        <charset val="204"/>
      </rPr>
      <t xml:space="preserve">  Документ, що підтверджує право на продаж та надання послуг щодо введення в експлуатацію, технічного обслуговування, гарантійного, післягарантійного ремонту апаратів РРО;</t>
    </r>
  </si>
  <si>
    <t>1. Закупівля нових апаратів РРО Epson DATECS FP-T88 (+індикатор клієнта DPD-202) для використання з POS-системами в роздрібних мережах.  Колір: чорний. Країна виробник: Японія.</t>
  </si>
  <si>
    <t>Підтвердити можливість надати зразок апарату РРО Epson DATECS FP-T88 (+індикатор клієнта DPD-202) для тестування на запит Замовника.</t>
  </si>
  <si>
    <t>Перелік технічних вимог до РРО Epson DATECS FP-T88 (+індикатор клієнта DPD-202):</t>
  </si>
  <si>
    <t>Фіскальный реєстратор Epson DATECS FP-T88 (+індикатор клієнта DPD-202) для використання з POS-системами в роздрібних мережах.</t>
  </si>
  <si>
    <t>Модернізація апаратів РРО Epson DATECS FP 3530Т</t>
  </si>
  <si>
    <t>2. Модернізація апаратів РРО Epson DATECS FP 3530Т, які знаходяться на балансі Замовника, та строк експлуатації яких закінчився.</t>
  </si>
  <si>
    <t>Умови поставки: поставка проводиться за рахунок Постачальника відповідно до замовлень Замовника на адреси магазинів по всій Україні, після фіскалізації та постановки на облік. Перша партія поставки відповідно до адресної програми в Додатку 2 - в Жовтні 2017 р. Підтвердити або вказати свої умови.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</si>
</sst>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00_ ;[Red]\-#,##0.0000\ "/>
    <numFmt numFmtId="169" formatCode="_-* #,##0_р_._-;\-* #,##0_р_._-;_-* &quot;-&quot;??_р_._-;_-@_-"/>
  </numFmts>
  <fonts count="39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i/>
      <sz val="10"/>
      <color theme="0" tint="-0.499984740745262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</font>
    <font>
      <sz val="9.9"/>
      <name val="Cambria"/>
      <family val="1"/>
      <charset val="204"/>
    </font>
    <font>
      <i/>
      <sz val="9"/>
      <color theme="1"/>
      <name val="Cambria"/>
      <family val="1"/>
      <charset val="204"/>
      <scheme val="major"/>
    </font>
    <font>
      <sz val="1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  <xf numFmtId="0" fontId="10" fillId="0" borderId="0"/>
    <xf numFmtId="0" fontId="34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49" fontId="18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164" fontId="16" fillId="0" borderId="2" xfId="2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4" fontId="17" fillId="0" borderId="2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8" fillId="0" borderId="0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165" fontId="29" fillId="0" borderId="5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167" fontId="15" fillId="0" borderId="0" xfId="0" applyNumberFormat="1" applyFont="1" applyAlignment="1">
      <alignment vertical="center" wrapText="1"/>
    </xf>
    <xf numFmtId="4" fontId="17" fillId="0" borderId="2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3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17" fillId="0" borderId="6" xfId="3" applyNumberFormat="1" applyFont="1" applyFill="1" applyBorder="1" applyAlignment="1">
      <alignment horizontal="left" vertical="center" wrapText="1"/>
    </xf>
    <xf numFmtId="43" fontId="15" fillId="0" borderId="0" xfId="0" applyNumberFormat="1" applyFont="1" applyAlignment="1">
      <alignment vertical="center" wrapText="1"/>
    </xf>
    <xf numFmtId="0" fontId="18" fillId="0" borderId="2" xfId="2" applyNumberFormat="1" applyFont="1" applyBorder="1" applyAlignment="1">
      <alignment horizontal="center" vertical="center" wrapText="1"/>
    </xf>
    <xf numFmtId="0" fontId="16" fillId="0" borderId="2" xfId="2" applyNumberFormat="1" applyFont="1" applyFill="1" applyBorder="1" applyAlignment="1">
      <alignment horizontal="center" vertical="center" wrapText="1"/>
    </xf>
    <xf numFmtId="49" fontId="31" fillId="0" borderId="6" xfId="0" applyNumberFormat="1" applyFont="1" applyBorder="1" applyAlignment="1">
      <alignment horizontal="center" vertical="center" wrapText="1"/>
    </xf>
    <xf numFmtId="169" fontId="16" fillId="0" borderId="2" xfId="2" applyNumberFormat="1" applyFont="1" applyFill="1" applyBorder="1" applyAlignment="1" applyProtection="1">
      <alignment vertical="center" wrapText="1"/>
      <protection locked="0"/>
    </xf>
    <xf numFmtId="4" fontId="17" fillId="0" borderId="2" xfId="3" applyNumberFormat="1" applyFont="1" applyFill="1" applyBorder="1" applyAlignment="1">
      <alignment horizontal="left" vertical="center" wrapText="1"/>
    </xf>
    <xf numFmtId="0" fontId="16" fillId="0" borderId="6" xfId="3" applyFont="1" applyFill="1" applyBorder="1" applyAlignment="1">
      <alignment horizontal="right" vertical="top" wrapText="1"/>
    </xf>
    <xf numFmtId="0" fontId="15" fillId="0" borderId="2" xfId="0" applyFont="1" applyFill="1" applyBorder="1"/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wrapText="1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2" xfId="0" applyFont="1" applyFill="1" applyBorder="1" applyAlignment="1">
      <alignment vertical="center"/>
    </xf>
    <xf numFmtId="169" fontId="16" fillId="0" borderId="2" xfId="2" applyNumberFormat="1" applyFont="1" applyFill="1" applyBorder="1" applyAlignment="1">
      <alignment horizontal="right" vertical="center" wrapText="1" indent="2"/>
    </xf>
    <xf numFmtId="169" fontId="17" fillId="0" borderId="13" xfId="2" applyNumberFormat="1" applyFont="1" applyFill="1" applyBorder="1" applyAlignment="1">
      <alignment horizontal="right" vertical="center" wrapText="1" indent="2"/>
    </xf>
    <xf numFmtId="0" fontId="5" fillId="0" borderId="0" xfId="0" applyFont="1" applyFill="1" applyAlignment="1">
      <alignment vertical="center"/>
    </xf>
    <xf numFmtId="0" fontId="24" fillId="0" borderId="2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6" fillId="0" borderId="2" xfId="8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horizontal="left"/>
    </xf>
    <xf numFmtId="0" fontId="16" fillId="0" borderId="3" xfId="8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4" fontId="30" fillId="0" borderId="2" xfId="4" applyNumberFormat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/>
    </xf>
    <xf numFmtId="0" fontId="37" fillId="0" borderId="0" xfId="0" applyFont="1" applyFill="1"/>
    <xf numFmtId="0" fontId="6" fillId="0" borderId="0" xfId="0" applyFont="1" applyFill="1" applyAlignment="1">
      <alignment vertical="top"/>
    </xf>
    <xf numFmtId="0" fontId="38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6" fillId="0" borderId="9" xfId="3" applyFont="1" applyFill="1" applyBorder="1" applyAlignment="1">
      <alignment horizontal="left" vertical="top" wrapText="1"/>
    </xf>
    <xf numFmtId="0" fontId="16" fillId="0" borderId="7" xfId="3" applyFont="1" applyFill="1" applyBorder="1" applyAlignment="1">
      <alignment horizontal="left" vertical="top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 indent="1"/>
    </xf>
    <xf numFmtId="0" fontId="15" fillId="0" borderId="9" xfId="0" applyFont="1" applyFill="1" applyBorder="1" applyAlignment="1">
      <alignment horizontal="left" vertical="center" wrapText="1" indent="1"/>
    </xf>
    <xf numFmtId="0" fontId="15" fillId="0" borderId="7" xfId="0" applyFont="1" applyFill="1" applyBorder="1" applyAlignment="1">
      <alignment horizontal="left" vertical="center" wrapText="1" indent="1"/>
    </xf>
    <xf numFmtId="0" fontId="17" fillId="0" borderId="6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169" fontId="16" fillId="0" borderId="4" xfId="2" applyNumberFormat="1" applyFont="1" applyFill="1" applyBorder="1" applyAlignment="1" applyProtection="1">
      <alignment vertical="center" wrapText="1"/>
      <protection locked="0"/>
    </xf>
    <xf numFmtId="169" fontId="16" fillId="0" borderId="5" xfId="2" applyNumberFormat="1" applyFont="1" applyFill="1" applyBorder="1" applyAlignment="1" applyProtection="1">
      <alignment vertical="center" wrapText="1"/>
      <protection locked="0"/>
    </xf>
    <xf numFmtId="169" fontId="16" fillId="0" borderId="3" xfId="2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49" fontId="24" fillId="0" borderId="6" xfId="0" applyNumberFormat="1" applyFont="1" applyFill="1" applyBorder="1" applyAlignment="1">
      <alignment horizontal="left" vertical="center" wrapText="1"/>
    </xf>
    <xf numFmtId="49" fontId="24" fillId="0" borderId="9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168" fontId="15" fillId="0" borderId="6" xfId="0" applyNumberFormat="1" applyFont="1" applyFill="1" applyBorder="1" applyAlignment="1">
      <alignment horizontal="left" vertical="center" wrapText="1"/>
    </xf>
    <xf numFmtId="168" fontId="15" fillId="0" borderId="9" xfId="0" applyNumberFormat="1" applyFont="1" applyFill="1" applyBorder="1" applyAlignment="1">
      <alignment horizontal="left" vertical="center" wrapText="1"/>
    </xf>
    <xf numFmtId="168" fontId="15" fillId="0" borderId="7" xfId="0" applyNumberFormat="1" applyFont="1" applyFill="1" applyBorder="1" applyAlignment="1">
      <alignment horizontal="left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 indent="1"/>
    </xf>
    <xf numFmtId="49" fontId="31" fillId="0" borderId="11" xfId="0" applyNumberFormat="1" applyFont="1" applyBorder="1" applyAlignment="1">
      <alignment horizontal="center" vertical="center" wrapText="1"/>
    </xf>
    <xf numFmtId="49" fontId="31" fillId="0" borderId="12" xfId="0" applyNumberFormat="1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0" fontId="18" fillId="0" borderId="4" xfId="2" applyNumberFormat="1" applyFont="1" applyBorder="1" applyAlignment="1">
      <alignment horizontal="center" vertical="center" wrapText="1"/>
    </xf>
    <xf numFmtId="0" fontId="18" fillId="0" borderId="5" xfId="2" applyNumberFormat="1" applyFont="1" applyBorder="1" applyAlignment="1">
      <alignment horizontal="center" vertical="center" wrapText="1"/>
    </xf>
    <xf numFmtId="0" fontId="18" fillId="0" borderId="3" xfId="2" applyNumberFormat="1" applyFont="1" applyBorder="1" applyAlignment="1">
      <alignment horizontal="center" vertical="center" wrapText="1"/>
    </xf>
    <xf numFmtId="49" fontId="30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30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30" fillId="0" borderId="3" xfId="2" applyNumberFormat="1" applyFont="1" applyFill="1" applyBorder="1" applyAlignment="1" applyProtection="1">
      <alignment horizontal="left" vertical="center" wrapText="1"/>
      <protection locked="0"/>
    </xf>
    <xf numFmtId="164" fontId="15" fillId="0" borderId="6" xfId="2" applyFont="1" applyFill="1" applyBorder="1" applyAlignment="1">
      <alignment horizontal="left" vertical="center" wrapText="1"/>
    </xf>
    <xf numFmtId="164" fontId="15" fillId="0" borderId="9" xfId="2" applyFont="1" applyFill="1" applyBorder="1" applyAlignment="1">
      <alignment horizontal="left" vertical="center" wrapText="1"/>
    </xf>
    <xf numFmtId="164" fontId="15" fillId="0" borderId="7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9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 2 3" xfId="7"/>
    <cellStyle name="Обычный 4" xfId="8"/>
    <cellStyle name="Обычный_1.3. Шаблон спецификации" xfId="3"/>
    <cellStyle name="Стиль 1" xfId="6"/>
    <cellStyle name="Финансовый" xfId="2" builtinId="3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1838325</xdr:colOff>
      <xdr:row>57</xdr:row>
      <xdr:rowOff>28575</xdr:rowOff>
    </xdr:from>
    <xdr:to>
      <xdr:col>1</xdr:col>
      <xdr:colOff>3325562</xdr:colOff>
      <xdr:row>66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4830425"/>
          <a:ext cx="1487237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225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81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6" customWidth="1"/>
    <col min="3" max="16384" width="9.140625" style="9" hidden="1"/>
  </cols>
  <sheetData>
    <row r="1" spans="1:3" ht="18" customHeight="1" x14ac:dyDescent="0.25">
      <c r="A1" s="100" t="s">
        <v>35</v>
      </c>
      <c r="B1" s="100"/>
      <c r="C1" s="8"/>
    </row>
    <row r="2" spans="1:3" ht="14.25" customHeight="1" x14ac:dyDescent="0.25">
      <c r="A2" s="101" t="s">
        <v>81</v>
      </c>
      <c r="B2" s="102"/>
      <c r="C2" s="8"/>
    </row>
    <row r="3" spans="1:3" ht="25.5" customHeight="1" x14ac:dyDescent="0.25">
      <c r="A3" s="95" t="s">
        <v>82</v>
      </c>
      <c r="B3" s="12" t="s">
        <v>119</v>
      </c>
      <c r="C3" s="54"/>
    </row>
    <row r="4" spans="1:3" ht="42.75" customHeight="1" x14ac:dyDescent="0.25">
      <c r="A4" s="96"/>
      <c r="B4" s="31" t="s">
        <v>203</v>
      </c>
      <c r="C4" s="54"/>
    </row>
    <row r="5" spans="1:3" ht="28.5" customHeight="1" x14ac:dyDescent="0.25">
      <c r="A5" s="96"/>
      <c r="B5" s="31" t="s">
        <v>208</v>
      </c>
    </row>
    <row r="6" spans="1:3" ht="14.25" customHeight="1" x14ac:dyDescent="0.25">
      <c r="A6" s="96"/>
      <c r="B6" s="31" t="s">
        <v>114</v>
      </c>
    </row>
    <row r="7" spans="1:3" ht="14.25" customHeight="1" x14ac:dyDescent="0.25">
      <c r="A7" s="96"/>
      <c r="B7" s="31" t="s">
        <v>193</v>
      </c>
    </row>
    <row r="8" spans="1:3" ht="14.25" customHeight="1" x14ac:dyDescent="0.25">
      <c r="A8" s="95" t="s">
        <v>83</v>
      </c>
      <c r="B8" s="27" t="s">
        <v>5</v>
      </c>
    </row>
    <row r="9" spans="1:3" ht="14.25" customHeight="1" x14ac:dyDescent="0.25">
      <c r="A9" s="96"/>
      <c r="B9" s="16" t="s">
        <v>90</v>
      </c>
    </row>
    <row r="10" spans="1:3" ht="14.25" customHeight="1" x14ac:dyDescent="0.25">
      <c r="A10" s="96"/>
      <c r="B10" s="38" t="s">
        <v>93</v>
      </c>
    </row>
    <row r="11" spans="1:3" ht="14.25" customHeight="1" x14ac:dyDescent="0.25">
      <c r="A11" s="96"/>
      <c r="B11" s="51" t="s">
        <v>111</v>
      </c>
    </row>
    <row r="12" spans="1:3" ht="14.25" customHeight="1" x14ac:dyDescent="0.25">
      <c r="A12" s="96"/>
      <c r="B12" s="16" t="s">
        <v>6</v>
      </c>
    </row>
    <row r="13" spans="1:3" ht="28.5" customHeight="1" x14ac:dyDescent="0.25">
      <c r="A13" s="97"/>
      <c r="B13" s="28" t="s">
        <v>7</v>
      </c>
    </row>
    <row r="14" spans="1:3" ht="14.25" customHeight="1" x14ac:dyDescent="0.25">
      <c r="A14" s="98" t="s">
        <v>76</v>
      </c>
      <c r="B14" s="99"/>
    </row>
    <row r="15" spans="1:3" ht="42.75" customHeight="1" x14ac:dyDescent="0.25">
      <c r="A15" s="95" t="s">
        <v>8</v>
      </c>
      <c r="B15" s="27" t="s">
        <v>9</v>
      </c>
    </row>
    <row r="16" spans="1:3" ht="14.25" customHeight="1" x14ac:dyDescent="0.25">
      <c r="A16" s="96"/>
      <c r="B16" s="30" t="s">
        <v>34</v>
      </c>
    </row>
    <row r="17" spans="1:2" ht="42.75" customHeight="1" x14ac:dyDescent="0.25">
      <c r="A17" s="97"/>
      <c r="B17" s="28" t="s">
        <v>92</v>
      </c>
    </row>
    <row r="18" spans="1:2" ht="14.25" customHeight="1" x14ac:dyDescent="0.25">
      <c r="A18" s="98" t="s">
        <v>77</v>
      </c>
      <c r="B18" s="99"/>
    </row>
    <row r="19" spans="1:2" ht="14.25" customHeight="1" x14ac:dyDescent="0.25">
      <c r="A19" s="95" t="s">
        <v>10</v>
      </c>
      <c r="B19" s="27" t="s">
        <v>11</v>
      </c>
    </row>
    <row r="20" spans="1:2" ht="42.75" customHeight="1" x14ac:dyDescent="0.25">
      <c r="A20" s="96"/>
      <c r="B20" s="16" t="s">
        <v>86</v>
      </c>
    </row>
    <row r="21" spans="1:2" ht="14.25" customHeight="1" x14ac:dyDescent="0.25">
      <c r="A21" s="96"/>
      <c r="B21" s="16" t="s">
        <v>12</v>
      </c>
    </row>
    <row r="22" spans="1:2" ht="14.25" customHeight="1" x14ac:dyDescent="0.25">
      <c r="A22" s="96"/>
      <c r="B22" s="52" t="s">
        <v>59</v>
      </c>
    </row>
    <row r="23" spans="1:2" ht="28.5" customHeight="1" x14ac:dyDescent="0.25">
      <c r="A23" s="96"/>
      <c r="B23" s="52" t="s">
        <v>60</v>
      </c>
    </row>
    <row r="24" spans="1:2" ht="28.5" customHeight="1" x14ac:dyDescent="0.25">
      <c r="A24" s="96"/>
      <c r="B24" s="52" t="s">
        <v>61</v>
      </c>
    </row>
    <row r="25" spans="1:2" ht="42.75" customHeight="1" x14ac:dyDescent="0.25">
      <c r="A25" s="97"/>
      <c r="B25" s="30" t="s">
        <v>67</v>
      </c>
    </row>
    <row r="26" spans="1:2" ht="14.25" customHeight="1" x14ac:dyDescent="0.25">
      <c r="A26" s="95" t="s">
        <v>13</v>
      </c>
      <c r="B26" s="27" t="s">
        <v>31</v>
      </c>
    </row>
    <row r="27" spans="1:2" ht="29.25" customHeight="1" x14ac:dyDescent="0.25">
      <c r="A27" s="96"/>
      <c r="B27" s="52" t="s">
        <v>101</v>
      </c>
    </row>
    <row r="28" spans="1:2" ht="40.5" customHeight="1" x14ac:dyDescent="0.25">
      <c r="A28" s="96"/>
      <c r="B28" s="94" t="s">
        <v>202</v>
      </c>
    </row>
    <row r="29" spans="1:2" ht="15" customHeight="1" x14ac:dyDescent="0.25">
      <c r="A29" s="96"/>
      <c r="B29" s="52" t="s">
        <v>194</v>
      </c>
    </row>
    <row r="30" spans="1:2" ht="14.25" customHeight="1" x14ac:dyDescent="0.25">
      <c r="A30" s="96"/>
      <c r="B30" s="16" t="s">
        <v>32</v>
      </c>
    </row>
    <row r="31" spans="1:2" ht="14.25" customHeight="1" x14ac:dyDescent="0.25">
      <c r="A31" s="96"/>
      <c r="B31" s="52" t="s">
        <v>108</v>
      </c>
    </row>
    <row r="32" spans="1:2" ht="14.25" customHeight="1" x14ac:dyDescent="0.25">
      <c r="A32" s="96"/>
      <c r="B32" s="52" t="s">
        <v>102</v>
      </c>
    </row>
    <row r="33" spans="1:2" ht="14.25" customHeight="1" x14ac:dyDescent="0.25">
      <c r="A33" s="96"/>
      <c r="B33" s="52" t="s">
        <v>103</v>
      </c>
    </row>
    <row r="34" spans="1:2" ht="28.5" customHeight="1" x14ac:dyDescent="0.25">
      <c r="A34" s="96"/>
      <c r="B34" s="52" t="s">
        <v>104</v>
      </c>
    </row>
    <row r="35" spans="1:2" ht="14.25" customHeight="1" x14ac:dyDescent="0.25">
      <c r="A35" s="96"/>
      <c r="B35" s="53" t="s">
        <v>115</v>
      </c>
    </row>
    <row r="36" spans="1:2" ht="14.25" customHeight="1" x14ac:dyDescent="0.25">
      <c r="A36" s="97"/>
      <c r="B36" s="53" t="s">
        <v>112</v>
      </c>
    </row>
    <row r="37" spans="1:2" ht="71.25" customHeight="1" x14ac:dyDescent="0.25">
      <c r="A37" s="24" t="s">
        <v>109</v>
      </c>
      <c r="B37" s="50" t="s">
        <v>110</v>
      </c>
    </row>
    <row r="38" spans="1:2" ht="28.5" customHeight="1" x14ac:dyDescent="0.25">
      <c r="A38" s="95" t="s">
        <v>14</v>
      </c>
      <c r="B38" s="27" t="s">
        <v>33</v>
      </c>
    </row>
    <row r="39" spans="1:2" ht="14.25" customHeight="1" x14ac:dyDescent="0.25">
      <c r="A39" s="96"/>
      <c r="B39" s="52" t="s">
        <v>62</v>
      </c>
    </row>
    <row r="40" spans="1:2" ht="14.25" customHeight="1" x14ac:dyDescent="0.25">
      <c r="A40" s="96"/>
      <c r="B40" s="52" t="s">
        <v>69</v>
      </c>
    </row>
    <row r="41" spans="1:2" ht="28.5" customHeight="1" x14ac:dyDescent="0.25">
      <c r="A41" s="97"/>
      <c r="B41" s="52" t="s">
        <v>70</v>
      </c>
    </row>
    <row r="42" spans="1:2" ht="14.25" customHeight="1" x14ac:dyDescent="0.25">
      <c r="A42" s="98" t="s">
        <v>78</v>
      </c>
      <c r="B42" s="99"/>
    </row>
    <row r="43" spans="1:2" ht="14.25" customHeight="1" x14ac:dyDescent="0.25">
      <c r="A43" s="95" t="s">
        <v>15</v>
      </c>
      <c r="B43" s="27" t="s">
        <v>16</v>
      </c>
    </row>
    <row r="44" spans="1:2" ht="42.75" customHeight="1" x14ac:dyDescent="0.25">
      <c r="A44" s="96"/>
      <c r="B44" s="16" t="s">
        <v>95</v>
      </c>
    </row>
    <row r="45" spans="1:2" ht="28.5" customHeight="1" x14ac:dyDescent="0.25">
      <c r="A45" s="96"/>
      <c r="B45" s="16" t="s">
        <v>57</v>
      </c>
    </row>
    <row r="46" spans="1:2" ht="14.25" customHeight="1" x14ac:dyDescent="0.25">
      <c r="A46" s="97"/>
      <c r="B46" s="29" t="str">
        <f>$B$11</f>
        <v>tender- 312@foxtrot.kiev.ua</v>
      </c>
    </row>
    <row r="47" spans="1:2" ht="14.25" customHeight="1" x14ac:dyDescent="0.25">
      <c r="A47" s="95" t="s">
        <v>17</v>
      </c>
      <c r="B47" s="47" t="s">
        <v>94</v>
      </c>
    </row>
    <row r="48" spans="1:2" ht="14.25" customHeight="1" x14ac:dyDescent="0.25">
      <c r="A48" s="96"/>
      <c r="B48" s="38" t="s">
        <v>85</v>
      </c>
    </row>
    <row r="49" spans="1:2" ht="14.25" customHeight="1" x14ac:dyDescent="0.25">
      <c r="A49" s="96"/>
      <c r="B49" s="57">
        <v>43032</v>
      </c>
    </row>
    <row r="50" spans="1:2" ht="42.75" customHeight="1" x14ac:dyDescent="0.25">
      <c r="A50" s="97"/>
      <c r="B50" s="48" t="s">
        <v>87</v>
      </c>
    </row>
    <row r="51" spans="1:2" ht="71.25" customHeight="1" x14ac:dyDescent="0.25">
      <c r="A51" s="95" t="s">
        <v>18</v>
      </c>
      <c r="B51" s="27" t="s">
        <v>84</v>
      </c>
    </row>
    <row r="52" spans="1:2" ht="28.5" customHeight="1" x14ac:dyDescent="0.25">
      <c r="A52" s="96"/>
      <c r="B52" s="16" t="s">
        <v>19</v>
      </c>
    </row>
    <row r="53" spans="1:2" ht="14.25" customHeight="1" x14ac:dyDescent="0.25">
      <c r="A53" s="97"/>
      <c r="B53" s="16" t="s">
        <v>20</v>
      </c>
    </row>
    <row r="54" spans="1:2" ht="14.25" customHeight="1" x14ac:dyDescent="0.25">
      <c r="A54" s="98" t="s">
        <v>79</v>
      </c>
      <c r="B54" s="99"/>
    </row>
    <row r="55" spans="1:2" ht="14.25" customHeight="1" x14ac:dyDescent="0.25">
      <c r="A55" s="95" t="s">
        <v>21</v>
      </c>
      <c r="B55" s="32" t="s">
        <v>75</v>
      </c>
    </row>
    <row r="56" spans="1:2" ht="42.75" customHeight="1" x14ac:dyDescent="0.25">
      <c r="A56" s="96"/>
      <c r="B56" s="31" t="s">
        <v>71</v>
      </c>
    </row>
    <row r="57" spans="1:2" ht="28.5" customHeight="1" x14ac:dyDescent="0.25">
      <c r="A57" s="96"/>
      <c r="B57" s="31" t="s">
        <v>56</v>
      </c>
    </row>
    <row r="58" spans="1:2" ht="14.25" customHeight="1" x14ac:dyDescent="0.25">
      <c r="A58" s="97"/>
      <c r="B58" s="33" t="s">
        <v>68</v>
      </c>
    </row>
    <row r="59" spans="1:2" ht="57" customHeight="1" x14ac:dyDescent="0.25">
      <c r="A59" s="17" t="s">
        <v>22</v>
      </c>
      <c r="B59" s="16" t="s">
        <v>23</v>
      </c>
    </row>
    <row r="60" spans="1:2" ht="14.25" customHeight="1" x14ac:dyDescent="0.25">
      <c r="A60" s="95" t="s">
        <v>24</v>
      </c>
      <c r="B60" s="27" t="s">
        <v>25</v>
      </c>
    </row>
    <row r="61" spans="1:2" ht="28.5" customHeight="1" x14ac:dyDescent="0.25">
      <c r="A61" s="96"/>
      <c r="B61" s="52" t="s">
        <v>63</v>
      </c>
    </row>
    <row r="62" spans="1:2" ht="14.25" customHeight="1" x14ac:dyDescent="0.25">
      <c r="A62" s="96"/>
      <c r="B62" s="52" t="s">
        <v>64</v>
      </c>
    </row>
    <row r="63" spans="1:2" ht="42.75" customHeight="1" x14ac:dyDescent="0.25">
      <c r="A63" s="97"/>
      <c r="B63" s="28" t="s">
        <v>54</v>
      </c>
    </row>
    <row r="64" spans="1:2" ht="14.25" customHeight="1" x14ac:dyDescent="0.25">
      <c r="A64" s="95" t="s">
        <v>26</v>
      </c>
      <c r="B64" s="27" t="s">
        <v>27</v>
      </c>
    </row>
    <row r="65" spans="1:2" ht="14.25" customHeight="1" x14ac:dyDescent="0.25">
      <c r="A65" s="96"/>
      <c r="B65" s="52" t="s">
        <v>65</v>
      </c>
    </row>
    <row r="66" spans="1:2" ht="28.5" customHeight="1" x14ac:dyDescent="0.25">
      <c r="A66" s="96"/>
      <c r="B66" s="52" t="s">
        <v>66</v>
      </c>
    </row>
    <row r="67" spans="1:2" ht="42.75" customHeight="1" x14ac:dyDescent="0.25">
      <c r="A67" s="97"/>
      <c r="B67" s="28" t="s">
        <v>28</v>
      </c>
    </row>
    <row r="68" spans="1:2" ht="14.25" customHeight="1" x14ac:dyDescent="0.25">
      <c r="A68" s="98" t="s">
        <v>80</v>
      </c>
      <c r="B68" s="99"/>
    </row>
    <row r="69" spans="1:2" ht="42.75" customHeight="1" x14ac:dyDescent="0.25">
      <c r="A69" s="24" t="s">
        <v>29</v>
      </c>
      <c r="B69" s="26" t="s">
        <v>55</v>
      </c>
    </row>
    <row r="70" spans="1:2" ht="71.25" customHeight="1" x14ac:dyDescent="0.25">
      <c r="A70" s="24" t="s">
        <v>30</v>
      </c>
      <c r="B70" s="26" t="s">
        <v>113</v>
      </c>
    </row>
    <row r="71" spans="1:2" ht="14.25" customHeight="1" x14ac:dyDescent="0.25"/>
    <row r="72" spans="1:2" ht="28.5" customHeight="1" x14ac:dyDescent="0.25">
      <c r="B72" s="49" t="s">
        <v>89</v>
      </c>
    </row>
    <row r="73" spans="1:2" ht="14.25" customHeight="1" x14ac:dyDescent="0.25">
      <c r="B73" s="35" t="s">
        <v>73</v>
      </c>
    </row>
    <row r="74" spans="1:2" hidden="1" x14ac:dyDescent="0.25">
      <c r="B74" s="34"/>
    </row>
    <row r="75" spans="1:2" x14ac:dyDescent="0.25"/>
    <row r="76" spans="1:2" x14ac:dyDescent="0.25"/>
    <row r="77" spans="1:2" x14ac:dyDescent="0.25"/>
    <row r="78" spans="1:2" x14ac:dyDescent="0.25"/>
    <row r="79" spans="1:2" x14ac:dyDescent="0.25"/>
    <row r="80" spans="1:2" x14ac:dyDescent="0.25"/>
    <row r="81" x14ac:dyDescent="0.25"/>
  </sheetData>
  <mergeCells count="19">
    <mergeCell ref="A1:B1"/>
    <mergeCell ref="A19:A25"/>
    <mergeCell ref="A54:B54"/>
    <mergeCell ref="A42:B42"/>
    <mergeCell ref="A43:A46"/>
    <mergeCell ref="A14:B14"/>
    <mergeCell ref="A15:A17"/>
    <mergeCell ref="A18:B18"/>
    <mergeCell ref="A26:A36"/>
    <mergeCell ref="A38:A41"/>
    <mergeCell ref="A2:B2"/>
    <mergeCell ref="A8:A13"/>
    <mergeCell ref="A47:A50"/>
    <mergeCell ref="A3:A7"/>
    <mergeCell ref="A60:A63"/>
    <mergeCell ref="A64:A67"/>
    <mergeCell ref="A68:B68"/>
    <mergeCell ref="A55:A58"/>
    <mergeCell ref="A51:A53"/>
  </mergeCells>
  <conditionalFormatting sqref="B49">
    <cfRule type="containsBlanks" dxfId="5" priority="2">
      <formula>LEN(TRIM(B49))=0</formula>
    </cfRule>
  </conditionalFormatting>
  <dataValidations count="2">
    <dataValidation allowBlank="1" showInputMessage="1" showErrorMessage="1" promptTitle="Наступний день" prompt="після подачі пропозицій." sqref="B49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6" r:id="rId1"/>
    <hyperlink ref="B25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1" r:id="rId2" display="tender-225@foxtrot.kiev.ua"/>
    <hyperlink ref="B58" r:id="rId3"/>
    <hyperlink ref="B46" r:id="rId4" display="tender-______@foxtrot.kiev.ua"/>
    <hyperlink ref="B73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7"/>
  <sheetViews>
    <sheetView showGridLines="0" showZeros="0" defaultGridColor="0" colorId="22" zoomScaleNormal="100" workbookViewId="0">
      <pane xSplit="4" ySplit="3" topLeftCell="E4" activePane="bottomRight" state="frozen"/>
      <selection pane="topRight" activeCell="C1" sqref="C1"/>
      <selection pane="bottomLeft" activeCell="A4" sqref="A4"/>
      <selection pane="bottomRight" activeCell="E3" sqref="E3:H3"/>
    </sheetView>
  </sheetViews>
  <sheetFormatPr defaultRowHeight="12.75" outlineLevelRow="1" x14ac:dyDescent="0.25"/>
  <cols>
    <col min="1" max="1" width="4.140625" style="55" customWidth="1"/>
    <col min="2" max="2" width="50.140625" style="55" customWidth="1"/>
    <col min="3" max="4" width="15.5703125" style="55" customWidth="1"/>
    <col min="5" max="5" width="20.5703125" style="56" customWidth="1"/>
    <col min="6" max="7" width="12.85546875" style="56" customWidth="1"/>
    <col min="8" max="8" width="30.5703125" style="56" customWidth="1"/>
    <col min="9" max="9" width="28.42578125" style="55" customWidth="1"/>
    <col min="10" max="16384" width="9.140625" style="55"/>
  </cols>
  <sheetData>
    <row r="1" spans="1:9" ht="14.25" customHeight="1" x14ac:dyDescent="0.25">
      <c r="A1" s="126" t="s">
        <v>52</v>
      </c>
      <c r="B1" s="126"/>
      <c r="C1" s="126"/>
      <c r="D1" s="126"/>
      <c r="E1" s="134" t="str">
        <f>IF($E$3=0,"Змінювати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F1" s="134"/>
      <c r="G1" s="134"/>
      <c r="H1" s="134"/>
    </row>
    <row r="2" spans="1:9" ht="25.5" customHeight="1" x14ac:dyDescent="0.25">
      <c r="A2" s="127" t="str">
        <f>Документація!$B$3</f>
        <v>Реєстратор розрахункових операцій (РРО)</v>
      </c>
      <c r="B2" s="127"/>
      <c r="C2" s="127"/>
      <c r="D2" s="127"/>
      <c r="E2" s="138" t="str">
        <f>IF($E$3=0,"Обов'язково мають бути заповнені всі промарковані поля.","")</f>
        <v>Обов'язково мають бути заповнені всі промарковані поля.</v>
      </c>
      <c r="F2" s="138"/>
      <c r="G2" s="138"/>
      <c r="H2" s="138"/>
      <c r="I2" s="58"/>
    </row>
    <row r="3" spans="1:9" ht="25.5" customHeight="1" x14ac:dyDescent="0.25">
      <c r="A3" s="128" t="s">
        <v>38</v>
      </c>
      <c r="B3" s="129"/>
      <c r="C3" s="129"/>
      <c r="D3" s="130"/>
      <c r="E3" s="135"/>
      <c r="F3" s="136"/>
      <c r="G3" s="136"/>
      <c r="H3" s="137"/>
      <c r="I3" s="58"/>
    </row>
    <row r="4" spans="1:9" ht="12.75" customHeight="1" outlineLevel="1" x14ac:dyDescent="0.25">
      <c r="A4" s="131" t="s">
        <v>39</v>
      </c>
      <c r="B4" s="132"/>
      <c r="C4" s="132"/>
      <c r="D4" s="133"/>
      <c r="E4" s="111"/>
      <c r="F4" s="112"/>
      <c r="G4" s="112"/>
      <c r="H4" s="113"/>
    </row>
    <row r="5" spans="1:9" ht="12.75" customHeight="1" outlineLevel="1" x14ac:dyDescent="0.25">
      <c r="A5" s="131" t="s">
        <v>40</v>
      </c>
      <c r="B5" s="132"/>
      <c r="C5" s="132"/>
      <c r="D5" s="133"/>
      <c r="E5" s="111"/>
      <c r="F5" s="112"/>
      <c r="G5" s="112"/>
      <c r="H5" s="113"/>
    </row>
    <row r="6" spans="1:9" ht="12.75" customHeight="1" outlineLevel="1" x14ac:dyDescent="0.25">
      <c r="A6" s="131" t="s">
        <v>41</v>
      </c>
      <c r="B6" s="132"/>
      <c r="C6" s="132"/>
      <c r="D6" s="133"/>
      <c r="E6" s="114"/>
      <c r="F6" s="115"/>
      <c r="G6" s="115"/>
      <c r="H6" s="116"/>
    </row>
    <row r="7" spans="1:9" ht="12.75" customHeight="1" outlineLevel="1" x14ac:dyDescent="0.25">
      <c r="A7" s="131" t="s">
        <v>42</v>
      </c>
      <c r="B7" s="132"/>
      <c r="C7" s="132"/>
      <c r="D7" s="133"/>
      <c r="E7" s="111"/>
      <c r="F7" s="112"/>
      <c r="G7" s="112"/>
      <c r="H7" s="113"/>
    </row>
    <row r="8" spans="1:9" ht="12.75" customHeight="1" outlineLevel="1" x14ac:dyDescent="0.25">
      <c r="A8" s="131" t="s">
        <v>43</v>
      </c>
      <c r="B8" s="132"/>
      <c r="C8" s="132"/>
      <c r="D8" s="133"/>
      <c r="E8" s="111"/>
      <c r="F8" s="112"/>
      <c r="G8" s="112"/>
      <c r="H8" s="113"/>
    </row>
    <row r="9" spans="1:9" ht="12.75" customHeight="1" outlineLevel="1" x14ac:dyDescent="0.25">
      <c r="A9" s="131" t="s">
        <v>58</v>
      </c>
      <c r="B9" s="132"/>
      <c r="C9" s="132"/>
      <c r="D9" s="133"/>
      <c r="E9" s="114"/>
      <c r="F9" s="115"/>
      <c r="G9" s="115"/>
      <c r="H9" s="116"/>
    </row>
    <row r="10" spans="1:9" ht="12.75" customHeight="1" outlineLevel="1" x14ac:dyDescent="0.25">
      <c r="A10" s="131" t="s">
        <v>44</v>
      </c>
      <c r="B10" s="132"/>
      <c r="C10" s="132"/>
      <c r="D10" s="133"/>
      <c r="E10" s="111"/>
      <c r="F10" s="112"/>
      <c r="G10" s="112"/>
      <c r="H10" s="113"/>
    </row>
    <row r="11" spans="1:9" ht="12.75" customHeight="1" outlineLevel="1" x14ac:dyDescent="0.25">
      <c r="A11" s="131" t="s">
        <v>48</v>
      </c>
      <c r="B11" s="132"/>
      <c r="C11" s="132"/>
      <c r="D11" s="133"/>
      <c r="E11" s="114"/>
      <c r="F11" s="115"/>
      <c r="G11" s="115"/>
      <c r="H11" s="116"/>
    </row>
    <row r="12" spans="1:9" ht="12.75" customHeight="1" outlineLevel="1" x14ac:dyDescent="0.25">
      <c r="A12" s="131" t="s">
        <v>49</v>
      </c>
      <c r="B12" s="132"/>
      <c r="C12" s="132"/>
      <c r="D12" s="133"/>
      <c r="E12" s="142"/>
      <c r="F12" s="143"/>
      <c r="G12" s="143"/>
      <c r="H12" s="144"/>
    </row>
    <row r="13" spans="1:9" ht="12.75" customHeight="1" outlineLevel="1" x14ac:dyDescent="0.25">
      <c r="A13" s="131" t="s">
        <v>74</v>
      </c>
      <c r="B13" s="132"/>
      <c r="C13" s="132"/>
      <c r="D13" s="133"/>
      <c r="E13" s="108"/>
      <c r="F13" s="109"/>
      <c r="G13" s="109"/>
      <c r="H13" s="110"/>
    </row>
    <row r="14" spans="1:9" ht="12.75" customHeight="1" outlineLevel="1" x14ac:dyDescent="0.25">
      <c r="A14" s="131" t="s">
        <v>45</v>
      </c>
      <c r="B14" s="132"/>
      <c r="C14" s="132"/>
      <c r="D14" s="133"/>
      <c r="E14" s="108"/>
      <c r="F14" s="109"/>
      <c r="G14" s="109"/>
      <c r="H14" s="110"/>
    </row>
    <row r="15" spans="1:9" ht="12.75" customHeight="1" outlineLevel="1" x14ac:dyDescent="0.25">
      <c r="A15" s="131" t="s">
        <v>53</v>
      </c>
      <c r="B15" s="132"/>
      <c r="C15" s="132"/>
      <c r="D15" s="133"/>
      <c r="E15" s="108"/>
      <c r="F15" s="109"/>
      <c r="G15" s="109"/>
      <c r="H15" s="110"/>
    </row>
    <row r="16" spans="1:9" ht="12.75" customHeight="1" outlineLevel="1" x14ac:dyDescent="0.25">
      <c r="A16" s="131" t="s">
        <v>46</v>
      </c>
      <c r="B16" s="132"/>
      <c r="C16" s="132"/>
      <c r="D16" s="133"/>
      <c r="E16" s="108"/>
      <c r="F16" s="109"/>
      <c r="G16" s="109"/>
      <c r="H16" s="110"/>
    </row>
    <row r="17" spans="1:8" ht="12.75" customHeight="1" outlineLevel="1" x14ac:dyDescent="0.25">
      <c r="A17" s="131" t="s">
        <v>47</v>
      </c>
      <c r="B17" s="132"/>
      <c r="C17" s="132"/>
      <c r="D17" s="133"/>
      <c r="E17" s="108"/>
      <c r="F17" s="109"/>
      <c r="G17" s="109"/>
      <c r="H17" s="110"/>
    </row>
    <row r="18" spans="1:8" ht="12.75" customHeight="1" x14ac:dyDescent="0.25">
      <c r="A18" s="131" t="s">
        <v>99</v>
      </c>
      <c r="B18" s="132"/>
      <c r="C18" s="132"/>
      <c r="D18" s="133"/>
      <c r="E18" s="108"/>
      <c r="F18" s="109"/>
      <c r="G18" s="109"/>
      <c r="H18" s="110"/>
    </row>
    <row r="19" spans="1:8" ht="25.5" customHeight="1" x14ac:dyDescent="0.25">
      <c r="A19" s="105" t="s">
        <v>143</v>
      </c>
      <c r="B19" s="106"/>
      <c r="C19" s="106"/>
      <c r="D19" s="107"/>
      <c r="E19" s="111"/>
      <c r="F19" s="112"/>
      <c r="G19" s="112"/>
      <c r="H19" s="113"/>
    </row>
    <row r="20" spans="1:8" ht="25.5" customHeight="1" x14ac:dyDescent="0.25">
      <c r="A20" s="131" t="s">
        <v>107</v>
      </c>
      <c r="B20" s="132"/>
      <c r="C20" s="132"/>
      <c r="D20" s="133"/>
      <c r="E20" s="139"/>
      <c r="F20" s="140"/>
      <c r="G20" s="140"/>
      <c r="H20" s="141"/>
    </row>
    <row r="21" spans="1:8" ht="12.75" customHeight="1" x14ac:dyDescent="0.25">
      <c r="A21" s="145" t="s">
        <v>139</v>
      </c>
      <c r="B21" s="146"/>
      <c r="C21" s="146"/>
      <c r="D21" s="147"/>
      <c r="E21" s="111"/>
      <c r="F21" s="112"/>
      <c r="G21" s="112"/>
      <c r="H21" s="113"/>
    </row>
    <row r="22" spans="1:8" ht="12.75" customHeight="1" x14ac:dyDescent="0.25">
      <c r="A22" s="145" t="s">
        <v>140</v>
      </c>
      <c r="B22" s="146"/>
      <c r="C22" s="146"/>
      <c r="D22" s="147"/>
      <c r="E22" s="111"/>
      <c r="F22" s="112"/>
      <c r="G22" s="112"/>
      <c r="H22" s="113"/>
    </row>
    <row r="23" spans="1:8" ht="12.75" customHeight="1" x14ac:dyDescent="0.25">
      <c r="A23" s="117" t="s">
        <v>105</v>
      </c>
      <c r="B23" s="118"/>
      <c r="C23" s="118"/>
      <c r="D23" s="119"/>
      <c r="E23" s="111"/>
      <c r="F23" s="112"/>
      <c r="G23" s="112"/>
      <c r="H23" s="113"/>
    </row>
    <row r="24" spans="1:8" ht="12.75" customHeight="1" x14ac:dyDescent="0.25">
      <c r="A24" s="117" t="s">
        <v>106</v>
      </c>
      <c r="B24" s="118"/>
      <c r="C24" s="118"/>
      <c r="D24" s="119"/>
      <c r="E24" s="111"/>
      <c r="F24" s="112"/>
      <c r="G24" s="112"/>
      <c r="H24" s="113"/>
    </row>
    <row r="25" spans="1:8" ht="38.25" customHeight="1" x14ac:dyDescent="0.25">
      <c r="A25" s="105" t="s">
        <v>201</v>
      </c>
      <c r="B25" s="106"/>
      <c r="C25" s="106"/>
      <c r="D25" s="107"/>
      <c r="E25" s="111"/>
      <c r="F25" s="112"/>
      <c r="G25" s="112"/>
      <c r="H25" s="113"/>
    </row>
    <row r="26" spans="1:8" ht="25.5" customHeight="1" x14ac:dyDescent="0.25">
      <c r="A26" s="105" t="s">
        <v>204</v>
      </c>
      <c r="B26" s="106"/>
      <c r="C26" s="106"/>
      <c r="D26" s="107"/>
      <c r="E26" s="111"/>
      <c r="F26" s="112"/>
      <c r="G26" s="112"/>
      <c r="H26" s="113"/>
    </row>
    <row r="27" spans="1:8" ht="12.75" customHeight="1" x14ac:dyDescent="0.25">
      <c r="A27" s="120" t="s">
        <v>205</v>
      </c>
      <c r="B27" s="121"/>
      <c r="C27" s="121"/>
      <c r="D27" s="122"/>
      <c r="E27" s="108"/>
      <c r="F27" s="109"/>
      <c r="G27" s="109"/>
      <c r="H27" s="110"/>
    </row>
    <row r="28" spans="1:8" ht="12.75" customHeight="1" x14ac:dyDescent="0.25">
      <c r="A28" s="72" t="s">
        <v>137</v>
      </c>
      <c r="B28" s="103" t="s">
        <v>121</v>
      </c>
      <c r="C28" s="103"/>
      <c r="D28" s="104"/>
      <c r="E28" s="111"/>
      <c r="F28" s="112"/>
      <c r="G28" s="112"/>
      <c r="H28" s="113"/>
    </row>
    <row r="29" spans="1:8" ht="25.5" customHeight="1" x14ac:dyDescent="0.25">
      <c r="A29" s="72" t="s">
        <v>138</v>
      </c>
      <c r="B29" s="103" t="s">
        <v>122</v>
      </c>
      <c r="C29" s="103"/>
      <c r="D29" s="104"/>
      <c r="E29" s="111"/>
      <c r="F29" s="112"/>
      <c r="G29" s="112"/>
      <c r="H29" s="113"/>
    </row>
    <row r="30" spans="1:8" ht="25.5" customHeight="1" x14ac:dyDescent="0.25">
      <c r="A30" s="72" t="s">
        <v>144</v>
      </c>
      <c r="B30" s="103" t="s">
        <v>123</v>
      </c>
      <c r="C30" s="103"/>
      <c r="D30" s="104"/>
      <c r="E30" s="111"/>
      <c r="F30" s="112"/>
      <c r="G30" s="112"/>
      <c r="H30" s="113"/>
    </row>
    <row r="31" spans="1:8" ht="25.5" customHeight="1" x14ac:dyDescent="0.25">
      <c r="A31" s="72" t="s">
        <v>145</v>
      </c>
      <c r="B31" s="103" t="s">
        <v>124</v>
      </c>
      <c r="C31" s="103"/>
      <c r="D31" s="104"/>
      <c r="E31" s="111"/>
      <c r="F31" s="112"/>
      <c r="G31" s="112"/>
      <c r="H31" s="113"/>
    </row>
    <row r="32" spans="1:8" ht="12.75" customHeight="1" x14ac:dyDescent="0.25">
      <c r="A32" s="72" t="s">
        <v>146</v>
      </c>
      <c r="B32" s="103" t="s">
        <v>125</v>
      </c>
      <c r="C32" s="103"/>
      <c r="D32" s="104"/>
      <c r="E32" s="111"/>
      <c r="F32" s="112"/>
      <c r="G32" s="112"/>
      <c r="H32" s="113"/>
    </row>
    <row r="33" spans="1:8" ht="12.75" customHeight="1" x14ac:dyDescent="0.25">
      <c r="A33" s="72" t="s">
        <v>147</v>
      </c>
      <c r="B33" s="103" t="s">
        <v>126</v>
      </c>
      <c r="C33" s="103"/>
      <c r="D33" s="104"/>
      <c r="E33" s="111"/>
      <c r="F33" s="112"/>
      <c r="G33" s="112"/>
      <c r="H33" s="113"/>
    </row>
    <row r="34" spans="1:8" ht="12.75" customHeight="1" x14ac:dyDescent="0.25">
      <c r="A34" s="72" t="s">
        <v>148</v>
      </c>
      <c r="B34" s="103" t="s">
        <v>127</v>
      </c>
      <c r="C34" s="103"/>
      <c r="D34" s="104"/>
      <c r="E34" s="111"/>
      <c r="F34" s="112"/>
      <c r="G34" s="112"/>
      <c r="H34" s="113"/>
    </row>
    <row r="35" spans="1:8" ht="12.75" customHeight="1" x14ac:dyDescent="0.25">
      <c r="A35" s="72" t="s">
        <v>149</v>
      </c>
      <c r="B35" s="103" t="s">
        <v>128</v>
      </c>
      <c r="C35" s="103"/>
      <c r="D35" s="104"/>
      <c r="E35" s="111"/>
      <c r="F35" s="112"/>
      <c r="G35" s="112"/>
      <c r="H35" s="113"/>
    </row>
    <row r="36" spans="1:8" ht="12.75" customHeight="1" x14ac:dyDescent="0.25">
      <c r="A36" s="72" t="s">
        <v>150</v>
      </c>
      <c r="B36" s="103" t="s">
        <v>129</v>
      </c>
      <c r="C36" s="103"/>
      <c r="D36" s="104"/>
      <c r="E36" s="111"/>
      <c r="F36" s="112"/>
      <c r="G36" s="112"/>
      <c r="H36" s="113"/>
    </row>
    <row r="37" spans="1:8" ht="25.5" customHeight="1" x14ac:dyDescent="0.25">
      <c r="A37" s="72" t="s">
        <v>151</v>
      </c>
      <c r="B37" s="103" t="s">
        <v>130</v>
      </c>
      <c r="C37" s="103"/>
      <c r="D37" s="104"/>
      <c r="E37" s="111"/>
      <c r="F37" s="112"/>
      <c r="G37" s="112"/>
      <c r="H37" s="113"/>
    </row>
    <row r="38" spans="1:8" ht="12.75" customHeight="1" x14ac:dyDescent="0.25">
      <c r="A38" s="72" t="s">
        <v>152</v>
      </c>
      <c r="B38" s="103" t="s">
        <v>160</v>
      </c>
      <c r="C38" s="103"/>
      <c r="D38" s="104"/>
      <c r="E38" s="111"/>
      <c r="F38" s="112"/>
      <c r="G38" s="112"/>
      <c r="H38" s="113"/>
    </row>
    <row r="39" spans="1:8" ht="12.75" customHeight="1" x14ac:dyDescent="0.25">
      <c r="A39" s="72" t="s">
        <v>153</v>
      </c>
      <c r="B39" s="103" t="s">
        <v>161</v>
      </c>
      <c r="C39" s="103"/>
      <c r="D39" s="104"/>
      <c r="E39" s="111"/>
      <c r="F39" s="112"/>
      <c r="G39" s="112"/>
      <c r="H39" s="113"/>
    </row>
    <row r="40" spans="1:8" ht="12.75" customHeight="1" x14ac:dyDescent="0.25">
      <c r="A40" s="72" t="s">
        <v>154</v>
      </c>
      <c r="B40" s="103" t="s">
        <v>131</v>
      </c>
      <c r="C40" s="103"/>
      <c r="D40" s="104"/>
      <c r="E40" s="111"/>
      <c r="F40" s="112"/>
      <c r="G40" s="112"/>
      <c r="H40" s="113"/>
    </row>
    <row r="41" spans="1:8" ht="12.75" customHeight="1" x14ac:dyDescent="0.25">
      <c r="A41" s="72" t="s">
        <v>155</v>
      </c>
      <c r="B41" s="103" t="s">
        <v>132</v>
      </c>
      <c r="C41" s="103"/>
      <c r="D41" s="104"/>
      <c r="E41" s="111"/>
      <c r="F41" s="112"/>
      <c r="G41" s="112"/>
      <c r="H41" s="113"/>
    </row>
    <row r="42" spans="1:8" ht="12.75" customHeight="1" x14ac:dyDescent="0.25">
      <c r="A42" s="72" t="s">
        <v>156</v>
      </c>
      <c r="B42" s="103" t="s">
        <v>133</v>
      </c>
      <c r="C42" s="103"/>
      <c r="D42" s="104"/>
      <c r="E42" s="111"/>
      <c r="F42" s="112"/>
      <c r="G42" s="112"/>
      <c r="H42" s="113"/>
    </row>
    <row r="43" spans="1:8" ht="25.5" customHeight="1" x14ac:dyDescent="0.25">
      <c r="A43" s="72" t="s">
        <v>157</v>
      </c>
      <c r="B43" s="103" t="s">
        <v>134</v>
      </c>
      <c r="C43" s="103"/>
      <c r="D43" s="104"/>
      <c r="E43" s="111"/>
      <c r="F43" s="112"/>
      <c r="G43" s="112"/>
      <c r="H43" s="113"/>
    </row>
    <row r="44" spans="1:8" ht="12.75" customHeight="1" x14ac:dyDescent="0.25">
      <c r="A44" s="72" t="s">
        <v>158</v>
      </c>
      <c r="B44" s="103" t="s">
        <v>135</v>
      </c>
      <c r="C44" s="103"/>
      <c r="D44" s="104"/>
      <c r="E44" s="111"/>
      <c r="F44" s="112"/>
      <c r="G44" s="112"/>
      <c r="H44" s="113"/>
    </row>
    <row r="45" spans="1:8" ht="89.25" customHeight="1" x14ac:dyDescent="0.25">
      <c r="A45" s="105" t="s">
        <v>159</v>
      </c>
      <c r="B45" s="106"/>
      <c r="C45" s="106"/>
      <c r="D45" s="107"/>
      <c r="E45" s="111"/>
      <c r="F45" s="112"/>
      <c r="G45" s="112"/>
      <c r="H45" s="113"/>
    </row>
    <row r="46" spans="1:8" ht="51" customHeight="1" x14ac:dyDescent="0.25">
      <c r="A46" s="105" t="s">
        <v>209</v>
      </c>
      <c r="B46" s="106"/>
      <c r="C46" s="106"/>
      <c r="D46" s="107"/>
      <c r="E46" s="111"/>
      <c r="F46" s="112"/>
      <c r="G46" s="112"/>
      <c r="H46" s="113"/>
    </row>
    <row r="47" spans="1:8" ht="38.25" customHeight="1" x14ac:dyDescent="0.25">
      <c r="A47" s="105" t="s">
        <v>142</v>
      </c>
      <c r="B47" s="106"/>
      <c r="C47" s="106"/>
      <c r="D47" s="107"/>
      <c r="E47" s="111"/>
      <c r="F47" s="112"/>
      <c r="G47" s="112"/>
      <c r="H47" s="113"/>
    </row>
    <row r="48" spans="1:8" ht="25.5" customHeight="1" x14ac:dyDescent="0.25">
      <c r="A48" s="105" t="s">
        <v>120</v>
      </c>
      <c r="B48" s="106"/>
      <c r="C48" s="106"/>
      <c r="D48" s="107"/>
      <c r="E48" s="157"/>
      <c r="F48" s="158"/>
      <c r="G48" s="158"/>
      <c r="H48" s="159"/>
    </row>
    <row r="49" spans="1:9" ht="76.5" customHeight="1" x14ac:dyDescent="0.25">
      <c r="A49" s="65"/>
      <c r="B49" s="71" t="s">
        <v>98</v>
      </c>
      <c r="C49" s="60" t="s">
        <v>141</v>
      </c>
      <c r="D49" s="60" t="s">
        <v>136</v>
      </c>
      <c r="E49" s="39" t="s">
        <v>97</v>
      </c>
      <c r="F49" s="39" t="s">
        <v>195</v>
      </c>
      <c r="G49" s="39" t="s">
        <v>196</v>
      </c>
      <c r="H49" s="40" t="s">
        <v>100</v>
      </c>
    </row>
    <row r="50" spans="1:9" ht="38.25" customHeight="1" x14ac:dyDescent="0.25">
      <c r="A50" s="148" t="s">
        <v>137</v>
      </c>
      <c r="B50" s="19" t="s">
        <v>206</v>
      </c>
      <c r="C50" s="151">
        <v>29</v>
      </c>
      <c r="D50" s="151">
        <f>70-C50</f>
        <v>41</v>
      </c>
      <c r="E50" s="25"/>
      <c r="F50" s="123"/>
      <c r="G50" s="123"/>
      <c r="H50" s="154"/>
      <c r="I50" s="59"/>
    </row>
    <row r="51" spans="1:9" ht="12.75" customHeight="1" x14ac:dyDescent="0.25">
      <c r="A51" s="149"/>
      <c r="B51" s="18" t="s">
        <v>116</v>
      </c>
      <c r="C51" s="152"/>
      <c r="D51" s="152"/>
      <c r="E51" s="25"/>
      <c r="F51" s="124"/>
      <c r="G51" s="124"/>
      <c r="H51" s="155"/>
      <c r="I51" s="59"/>
    </row>
    <row r="52" spans="1:9" ht="12.75" customHeight="1" x14ac:dyDescent="0.25">
      <c r="A52" s="149"/>
      <c r="B52" s="19" t="s">
        <v>117</v>
      </c>
      <c r="C52" s="152"/>
      <c r="D52" s="152"/>
      <c r="E52" s="25"/>
      <c r="F52" s="124"/>
      <c r="G52" s="124"/>
      <c r="H52" s="155"/>
      <c r="I52" s="59"/>
    </row>
    <row r="53" spans="1:9" ht="12.75" customHeight="1" x14ac:dyDescent="0.25">
      <c r="A53" s="150"/>
      <c r="B53" s="18" t="s">
        <v>118</v>
      </c>
      <c r="C53" s="153"/>
      <c r="D53" s="153"/>
      <c r="E53" s="25"/>
      <c r="F53" s="125"/>
      <c r="G53" s="125"/>
      <c r="H53" s="156"/>
      <c r="I53" s="59"/>
    </row>
    <row r="54" spans="1:9" ht="12.75" customHeight="1" x14ac:dyDescent="0.25">
      <c r="A54" s="69" t="s">
        <v>138</v>
      </c>
      <c r="B54" s="18" t="s">
        <v>207</v>
      </c>
      <c r="C54" s="67">
        <v>7</v>
      </c>
      <c r="D54" s="68">
        <f>60-C54</f>
        <v>53</v>
      </c>
      <c r="E54" s="25"/>
      <c r="F54" s="70"/>
      <c r="G54" s="70"/>
      <c r="H54" s="90"/>
      <c r="I54" s="66"/>
    </row>
    <row r="55" spans="1:9" s="62" customFormat="1" ht="15.75" customHeight="1" x14ac:dyDescent="0.25">
      <c r="B55" s="61" t="s">
        <v>96</v>
      </c>
      <c r="C55" s="61"/>
      <c r="E55" s="63">
        <f>($C$50+$D$50)*SUM(E50:E53)+($C$54+$D$54)*E54</f>
        <v>0</v>
      </c>
      <c r="F55" s="63"/>
      <c r="G55" s="63"/>
      <c r="H55" s="64"/>
    </row>
    <row r="56" spans="1:9" ht="12.75" customHeight="1" x14ac:dyDescent="0.25"/>
    <row r="57" spans="1:9" ht="12.75" customHeight="1" x14ac:dyDescent="0.25"/>
  </sheetData>
  <sheetProtection password="C79F" sheet="1" objects="1" scenarios="1" formatCells="0" formatColumns="0" formatRows="0"/>
  <protectedRanges>
    <protectedRange sqref="E50:H54 E47:H48 E3:H46" name="Диапазон1"/>
  </protectedRanges>
  <mergeCells count="102">
    <mergeCell ref="A50:A53"/>
    <mergeCell ref="C50:C53"/>
    <mergeCell ref="E26:H26"/>
    <mergeCell ref="E34:H34"/>
    <mergeCell ref="E35:H35"/>
    <mergeCell ref="E36:H36"/>
    <mergeCell ref="E31:H31"/>
    <mergeCell ref="E32:H32"/>
    <mergeCell ref="E33:H33"/>
    <mergeCell ref="E28:H28"/>
    <mergeCell ref="H50:H53"/>
    <mergeCell ref="D50:D53"/>
    <mergeCell ref="E48:H48"/>
    <mergeCell ref="F50:F53"/>
    <mergeCell ref="E37:H37"/>
    <mergeCell ref="E38:H38"/>
    <mergeCell ref="E29:H29"/>
    <mergeCell ref="E30:H30"/>
    <mergeCell ref="E39:H39"/>
    <mergeCell ref="E40:H40"/>
    <mergeCell ref="E41:H41"/>
    <mergeCell ref="E42:H42"/>
    <mergeCell ref="E46:H46"/>
    <mergeCell ref="E45:H45"/>
    <mergeCell ref="A15:D15"/>
    <mergeCell ref="A16:D16"/>
    <mergeCell ref="A17:D17"/>
    <mergeCell ref="A18:D18"/>
    <mergeCell ref="A19:D19"/>
    <mergeCell ref="A20:D20"/>
    <mergeCell ref="A21:D21"/>
    <mergeCell ref="A22:D22"/>
    <mergeCell ref="E19:H19"/>
    <mergeCell ref="A25:D25"/>
    <mergeCell ref="E25:H25"/>
    <mergeCell ref="E1:H1"/>
    <mergeCell ref="E6:H6"/>
    <mergeCell ref="E7:H7"/>
    <mergeCell ref="E3:H3"/>
    <mergeCell ref="E4:H4"/>
    <mergeCell ref="E5:H5"/>
    <mergeCell ref="E2:H2"/>
    <mergeCell ref="E18:H18"/>
    <mergeCell ref="E47:H47"/>
    <mergeCell ref="E22:H22"/>
    <mergeCell ref="E20:H20"/>
    <mergeCell ref="E23:H23"/>
    <mergeCell ref="E21:H21"/>
    <mergeCell ref="E24:H24"/>
    <mergeCell ref="E43:H43"/>
    <mergeCell ref="E44:H44"/>
    <mergeCell ref="E17:H17"/>
    <mergeCell ref="E16:H16"/>
    <mergeCell ref="E12:H12"/>
    <mergeCell ref="E13:H13"/>
    <mergeCell ref="E14:H14"/>
    <mergeCell ref="E15:H15"/>
    <mergeCell ref="E8:H8"/>
    <mergeCell ref="E9:H9"/>
    <mergeCell ref="E10:H10"/>
    <mergeCell ref="E11:H11"/>
    <mergeCell ref="A23:D23"/>
    <mergeCell ref="A24:D24"/>
    <mergeCell ref="A26:D26"/>
    <mergeCell ref="A27:D27"/>
    <mergeCell ref="G50:G53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45:D45"/>
    <mergeCell ref="A46:D46"/>
    <mergeCell ref="B42:D42"/>
    <mergeCell ref="B43:D43"/>
    <mergeCell ref="B44:D44"/>
    <mergeCell ref="A47:D47"/>
    <mergeCell ref="A48:D48"/>
    <mergeCell ref="E27:H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</mergeCells>
  <conditionalFormatting sqref="E50:H50 E54:H54 E51:E53 H51:H53 E20:E24 E27:E48">
    <cfRule type="containsBlanks" dxfId="4" priority="27">
      <formula>LEN(TRIM(E20))=0</formula>
    </cfRule>
  </conditionalFormatting>
  <conditionalFormatting sqref="E3:E18">
    <cfRule type="containsBlanks" dxfId="3" priority="5">
      <formula>LEN(TRIM(E3))=0</formula>
    </cfRule>
  </conditionalFormatting>
  <conditionalFormatting sqref="E26">
    <cfRule type="containsBlanks" dxfId="2" priority="4">
      <formula>LEN(TRIM(E26))=0</formula>
    </cfRule>
  </conditionalFormatting>
  <conditionalFormatting sqref="E19">
    <cfRule type="containsBlanks" dxfId="1" priority="3">
      <formula>LEN(TRIM(E19))=0</formula>
    </cfRule>
  </conditionalFormatting>
  <conditionalFormatting sqref="E25">
    <cfRule type="containsBlanks" dxfId="0" priority="2">
      <formula>LEN(TRIM(E25))=0</formula>
    </cfRule>
  </conditionalFormatting>
  <dataValidations count="1">
    <dataValidation type="decimal" operator="greaterThanOrEqual" allowBlank="1" showInputMessage="1" showErrorMessage="1" sqref="E50:G50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58" fitToHeight="10" orientation="portrait" r:id="rId1"/>
  <headerFooter>
    <oddFooter>&amp;L&amp;"+,обычный"&amp;10&amp;K01+047Лист &amp;P з &amp;N листів&amp;R&amp;"+,обычный"&amp;10&amp;K01+049http://foxtrotgroup.com.ua/uk/tender.html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showZeros="0" defaultGridColor="0" colorId="22" workbookViewId="0">
      <selection activeCell="A2" sqref="A2:B2"/>
    </sheetView>
  </sheetViews>
  <sheetFormatPr defaultColWidth="0" defaultRowHeight="12.75" zeroHeight="1" x14ac:dyDescent="0.25"/>
  <cols>
    <col min="1" max="1" width="59.140625" style="78" customWidth="1"/>
    <col min="2" max="2" width="10.140625" style="78" customWidth="1"/>
    <col min="3" max="3" width="7.140625" style="78" customWidth="1"/>
    <col min="4" max="4" width="59.140625" style="78" customWidth="1"/>
    <col min="5" max="5" width="10.140625" style="78" customWidth="1"/>
    <col min="6" max="6" width="9.85546875" style="78" hidden="1" customWidth="1"/>
    <col min="7" max="16384" width="9.140625" style="78" hidden="1"/>
  </cols>
  <sheetData>
    <row r="1" spans="1:6" s="82" customFormat="1" ht="36.75" customHeight="1" x14ac:dyDescent="0.25">
      <c r="A1" s="93" t="s">
        <v>200</v>
      </c>
    </row>
    <row r="2" spans="1:6" s="82" customFormat="1" ht="42.75" customHeight="1" x14ac:dyDescent="0.25">
      <c r="A2" s="160" t="s">
        <v>197</v>
      </c>
      <c r="B2" s="160"/>
      <c r="C2" s="89"/>
      <c r="D2" s="160" t="s">
        <v>198</v>
      </c>
      <c r="E2" s="160"/>
    </row>
    <row r="3" spans="1:6" s="84" customFormat="1" x14ac:dyDescent="0.25">
      <c r="A3" s="83" t="s">
        <v>189</v>
      </c>
      <c r="B3" s="91" t="s">
        <v>190</v>
      </c>
      <c r="D3" s="83" t="s">
        <v>189</v>
      </c>
      <c r="E3" s="91" t="s">
        <v>190</v>
      </c>
    </row>
    <row r="4" spans="1:6" x14ac:dyDescent="0.2">
      <c r="A4" s="74" t="s">
        <v>162</v>
      </c>
      <c r="B4" s="80">
        <v>1</v>
      </c>
      <c r="C4" s="77"/>
      <c r="D4" s="85" t="s">
        <v>175</v>
      </c>
      <c r="E4" s="80">
        <v>1</v>
      </c>
      <c r="F4" s="77"/>
    </row>
    <row r="5" spans="1:6" x14ac:dyDescent="0.2">
      <c r="A5" s="74" t="s">
        <v>163</v>
      </c>
      <c r="B5" s="80">
        <v>1</v>
      </c>
      <c r="C5" s="77"/>
      <c r="D5" s="85" t="s">
        <v>176</v>
      </c>
      <c r="E5" s="80">
        <v>1</v>
      </c>
      <c r="F5" s="77"/>
    </row>
    <row r="6" spans="1:6" x14ac:dyDescent="0.2">
      <c r="A6" s="76" t="s">
        <v>164</v>
      </c>
      <c r="B6" s="80">
        <v>1</v>
      </c>
      <c r="C6" s="77"/>
      <c r="D6" s="86" t="s">
        <v>177</v>
      </c>
      <c r="E6" s="80">
        <v>1</v>
      </c>
      <c r="F6" s="77"/>
    </row>
    <row r="7" spans="1:6" x14ac:dyDescent="0.2">
      <c r="A7" s="76" t="s">
        <v>165</v>
      </c>
      <c r="B7" s="80">
        <v>1</v>
      </c>
      <c r="C7" s="77"/>
      <c r="D7" s="86" t="s">
        <v>178</v>
      </c>
      <c r="E7" s="80">
        <v>1</v>
      </c>
      <c r="F7" s="77"/>
    </row>
    <row r="8" spans="1:6" x14ac:dyDescent="0.2">
      <c r="A8" s="76" t="s">
        <v>166</v>
      </c>
      <c r="B8" s="80">
        <v>1</v>
      </c>
      <c r="C8" s="77"/>
      <c r="D8" s="86" t="s">
        <v>178</v>
      </c>
      <c r="E8" s="80">
        <v>1</v>
      </c>
      <c r="F8" s="77"/>
    </row>
    <row r="9" spans="1:6" x14ac:dyDescent="0.2">
      <c r="A9" s="76" t="s">
        <v>167</v>
      </c>
      <c r="B9" s="80">
        <v>1</v>
      </c>
      <c r="C9" s="77"/>
      <c r="D9" s="85" t="s">
        <v>179</v>
      </c>
      <c r="E9" s="80">
        <v>1</v>
      </c>
      <c r="F9" s="77"/>
    </row>
    <row r="10" spans="1:6" x14ac:dyDescent="0.2">
      <c r="A10" s="74" t="s">
        <v>184</v>
      </c>
      <c r="B10" s="80">
        <v>2</v>
      </c>
      <c r="C10" s="77"/>
      <c r="D10" s="87" t="s">
        <v>192</v>
      </c>
      <c r="E10" s="80">
        <v>1</v>
      </c>
      <c r="F10" s="77"/>
    </row>
    <row r="11" spans="1:6" x14ac:dyDescent="0.2">
      <c r="A11" s="74" t="s">
        <v>185</v>
      </c>
      <c r="B11" s="80">
        <v>1</v>
      </c>
      <c r="C11" s="77"/>
      <c r="D11" s="88" t="s">
        <v>191</v>
      </c>
      <c r="E11" s="81">
        <f>SUM(E4:E10)</f>
        <v>7</v>
      </c>
      <c r="F11" s="77"/>
    </row>
    <row r="12" spans="1:6" x14ac:dyDescent="0.2">
      <c r="A12" s="74" t="s">
        <v>168</v>
      </c>
      <c r="B12" s="80">
        <v>1</v>
      </c>
      <c r="C12" s="77"/>
      <c r="F12" s="77"/>
    </row>
    <row r="13" spans="1:6" x14ac:dyDescent="0.2">
      <c r="A13" s="74" t="s">
        <v>186</v>
      </c>
      <c r="B13" s="80">
        <v>1</v>
      </c>
      <c r="C13" s="77"/>
      <c r="F13" s="77"/>
    </row>
    <row r="14" spans="1:6" x14ac:dyDescent="0.2">
      <c r="A14" s="74" t="s">
        <v>187</v>
      </c>
      <c r="B14" s="80">
        <v>1</v>
      </c>
      <c r="C14" s="77"/>
      <c r="F14" s="77"/>
    </row>
    <row r="15" spans="1:6" x14ac:dyDescent="0.2">
      <c r="A15" s="74" t="s">
        <v>169</v>
      </c>
      <c r="B15" s="80">
        <v>1</v>
      </c>
      <c r="C15" s="77"/>
      <c r="F15" s="77"/>
    </row>
    <row r="16" spans="1:6" x14ac:dyDescent="0.2">
      <c r="A16" s="74" t="s">
        <v>183</v>
      </c>
      <c r="B16" s="80">
        <v>1</v>
      </c>
      <c r="C16" s="77"/>
      <c r="F16" s="77"/>
    </row>
    <row r="17" spans="1:6" x14ac:dyDescent="0.2">
      <c r="A17" s="74" t="s">
        <v>170</v>
      </c>
      <c r="B17" s="80">
        <v>1</v>
      </c>
      <c r="C17" s="77"/>
      <c r="F17" s="77"/>
    </row>
    <row r="18" spans="1:6" x14ac:dyDescent="0.2">
      <c r="A18" s="74" t="s">
        <v>171</v>
      </c>
      <c r="B18" s="80">
        <v>1</v>
      </c>
      <c r="C18" s="77"/>
      <c r="F18" s="77"/>
    </row>
    <row r="19" spans="1:6" x14ac:dyDescent="0.2">
      <c r="A19" s="74" t="s">
        <v>172</v>
      </c>
      <c r="B19" s="80">
        <v>1</v>
      </c>
      <c r="C19" s="77"/>
      <c r="F19" s="77"/>
    </row>
    <row r="20" spans="1:6" x14ac:dyDescent="0.2">
      <c r="A20" s="74" t="s">
        <v>173</v>
      </c>
      <c r="B20" s="80">
        <v>1</v>
      </c>
      <c r="C20" s="77"/>
      <c r="F20" s="77"/>
    </row>
    <row r="21" spans="1:6" x14ac:dyDescent="0.2">
      <c r="A21" s="75" t="s">
        <v>174</v>
      </c>
      <c r="B21" s="80">
        <v>1</v>
      </c>
      <c r="C21" s="77"/>
      <c r="F21" s="77"/>
    </row>
    <row r="22" spans="1:6" x14ac:dyDescent="0.2">
      <c r="A22" s="74" t="s">
        <v>188</v>
      </c>
      <c r="B22" s="80">
        <v>1</v>
      </c>
      <c r="C22" s="77"/>
      <c r="F22" s="77"/>
    </row>
    <row r="23" spans="1:6" x14ac:dyDescent="0.2">
      <c r="A23" s="73" t="s">
        <v>180</v>
      </c>
      <c r="B23" s="80">
        <v>3</v>
      </c>
      <c r="C23" s="77"/>
      <c r="F23" s="77"/>
    </row>
    <row r="24" spans="1:6" x14ac:dyDescent="0.2">
      <c r="A24" s="73" t="s">
        <v>181</v>
      </c>
      <c r="B24" s="80">
        <v>3</v>
      </c>
      <c r="C24" s="77"/>
      <c r="F24" s="77"/>
    </row>
    <row r="25" spans="1:6" x14ac:dyDescent="0.2">
      <c r="A25" s="79" t="s">
        <v>182</v>
      </c>
      <c r="B25" s="80">
        <v>3</v>
      </c>
      <c r="C25" s="77"/>
      <c r="F25" s="77"/>
    </row>
    <row r="26" spans="1:6" x14ac:dyDescent="0.2">
      <c r="A26" s="88" t="s">
        <v>191</v>
      </c>
      <c r="B26" s="81">
        <f>SUM(B4:B25)</f>
        <v>29</v>
      </c>
      <c r="C26" s="77"/>
      <c r="F26" s="77"/>
    </row>
    <row r="27" spans="1:6" x14ac:dyDescent="0.2">
      <c r="A27" s="77"/>
      <c r="B27" s="77"/>
      <c r="C27" s="77"/>
      <c r="F27" s="77"/>
    </row>
    <row r="28" spans="1:6" x14ac:dyDescent="0.2">
      <c r="A28" s="77"/>
      <c r="B28" s="77"/>
      <c r="C28" s="77"/>
      <c r="F28" s="77"/>
    </row>
    <row r="29" spans="1:6" x14ac:dyDescent="0.2">
      <c r="A29" s="92" t="s">
        <v>199</v>
      </c>
      <c r="B29" s="77"/>
      <c r="C29" s="77"/>
      <c r="F29" s="77"/>
    </row>
    <row r="30" spans="1:6" x14ac:dyDescent="0.2">
      <c r="A30" s="77"/>
      <c r="B30" s="77"/>
      <c r="C30" s="77"/>
      <c r="F30" s="77"/>
    </row>
    <row r="31" spans="1:6" x14ac:dyDescent="0.2">
      <c r="A31" s="77"/>
      <c r="B31" s="77"/>
      <c r="C31" s="77"/>
      <c r="F31" s="77"/>
    </row>
    <row r="32" spans="1:6" hidden="1" x14ac:dyDescent="0.2">
      <c r="A32" s="77"/>
      <c r="B32" s="77"/>
      <c r="C32" s="77"/>
      <c r="F32" s="77"/>
    </row>
    <row r="33" spans="1:6" hidden="1" x14ac:dyDescent="0.2">
      <c r="A33" s="77"/>
      <c r="B33" s="77"/>
      <c r="C33" s="77"/>
      <c r="F33" s="77"/>
    </row>
  </sheetData>
  <mergeCells count="2">
    <mergeCell ref="A2:B2"/>
    <mergeCell ref="D2:E2"/>
  </mergeCells>
  <pageMargins left="0.36" right="0.25" top="0.53" bottom="0.75" header="0.3" footer="0.3"/>
  <pageSetup paperSize="9" scale="9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5" t="s">
        <v>88</v>
      </c>
      <c r="B1" s="44"/>
      <c r="C1" s="22" t="str">
        <f>CONCATENATE("Вхідний № ",RIGHT(LEFT($C$19,10),3),"/_______")</f>
        <v>Вхідний №  31/_______</v>
      </c>
    </row>
    <row r="2" spans="1:3" s="11" customFormat="1" x14ac:dyDescent="0.25">
      <c r="A2" s="46">
        <f>WORKDAY(Документація!$B$49,-1)</f>
        <v>43031</v>
      </c>
      <c r="B2" s="43"/>
      <c r="C2" s="14"/>
    </row>
    <row r="3" spans="1:3" s="11" customFormat="1" x14ac:dyDescent="0.25">
      <c r="A3" s="5"/>
      <c r="B3" s="4"/>
      <c r="C3" s="14" t="s">
        <v>51</v>
      </c>
    </row>
    <row r="4" spans="1:3" ht="67.5" customHeight="1" x14ac:dyDescent="0.25">
      <c r="A4" s="20" t="s">
        <v>0</v>
      </c>
      <c r="B4" s="163">
        <f>'Додаток 1'!$E$3</f>
        <v>0</v>
      </c>
      <c r="C4" s="163"/>
    </row>
    <row r="5" spans="1:3" ht="18" customHeight="1" x14ac:dyDescent="0.25">
      <c r="A5" s="6"/>
      <c r="B5" s="164">
        <f>'Додаток 1'!$E$8</f>
        <v>0</v>
      </c>
      <c r="C5" s="164"/>
    </row>
    <row r="6" spans="1:3" x14ac:dyDescent="0.25">
      <c r="A6" s="14" t="s">
        <v>50</v>
      </c>
      <c r="B6" s="164">
        <f>'Додаток 1'!$E$10</f>
        <v>0</v>
      </c>
      <c r="C6" s="164"/>
    </row>
    <row r="7" spans="1:3" s="2" customFormat="1" ht="18" customHeight="1" x14ac:dyDescent="0.25">
      <c r="A7" s="37"/>
      <c r="B7" s="165">
        <f>'Додаток 1'!$E$11</f>
        <v>0</v>
      </c>
      <c r="C7" s="165"/>
    </row>
    <row r="8" spans="1:3" s="11" customFormat="1" ht="18" customHeight="1" x14ac:dyDescent="0.25">
      <c r="A8" s="37"/>
      <c r="B8" s="164">
        <f>'Додаток 1'!$E$12</f>
        <v>0</v>
      </c>
      <c r="C8" s="164"/>
    </row>
    <row r="9" spans="1:3" s="11" customFormat="1" ht="18" customHeight="1" x14ac:dyDescent="0.25">
      <c r="A9" s="15"/>
      <c r="B9" s="41"/>
      <c r="C9" s="42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61" t="s">
        <v>37</v>
      </c>
      <c r="C11" s="161"/>
    </row>
    <row r="12" spans="1:3" ht="131.25" customHeight="1" x14ac:dyDescent="0.25">
      <c r="A12" s="7"/>
      <c r="B12" s="162" t="str">
        <f>Документація!$B$3</f>
        <v>Реєстратор розрахункових операцій (РРО)</v>
      </c>
      <c r="C12" s="162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1" t="s">
        <v>1</v>
      </c>
      <c r="C14" s="11" t="s">
        <v>36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91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Документація!$B$11</f>
        <v>tender- 312@foxtrot.kiev.ua</v>
      </c>
    </row>
    <row r="20" spans="3:3" x14ac:dyDescent="0.25">
      <c r="C20" s="23" t="s">
        <v>72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Документація</vt:lpstr>
      <vt:lpstr>Додаток 1</vt:lpstr>
      <vt:lpstr>Додаток 2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2017-10-13T11:01:15Z</dcterms:modified>
</cp:coreProperties>
</file>