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1'!$A$28:$C$31</definedName>
    <definedName name="_xlnm._FilterDatabase" localSheetId="2" hidden="1">'Додаток 2'!#REF!</definedName>
  </definedNames>
  <calcPr calcId="145621"/>
</workbook>
</file>

<file path=xl/calcChain.xml><?xml version="1.0" encoding="utf-8"?>
<calcChain xmlns="http://schemas.openxmlformats.org/spreadsheetml/2006/main">
  <c r="D29" i="3" l="1"/>
  <c r="C2" i="3" l="1"/>
  <c r="C1" i="3"/>
  <c r="D30" i="3" l="1"/>
  <c r="D31" i="3" l="1"/>
  <c r="D32" i="3" l="1"/>
  <c r="A2" i="1"/>
  <c r="B5" i="1" l="1"/>
  <c r="B43" i="2" l="1"/>
  <c r="B7" i="1" l="1"/>
  <c r="B6" i="1"/>
  <c r="B8" i="1"/>
  <c r="B4" i="1"/>
  <c r="A2" i="3" l="1"/>
  <c r="B12" i="1"/>
  <c r="C19" i="1" l="1"/>
  <c r="C1" i="1" s="1"/>
</calcChain>
</file>

<file path=xl/sharedStrings.xml><?xml version="1.0" encoding="utf-8"?>
<sst xmlns="http://schemas.openxmlformats.org/spreadsheetml/2006/main" count="170" uniqueCount="167">
  <si>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</si>
  <si>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</si>
  <si>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</si>
  <si>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</si>
  <si>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</si>
  <si>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</si>
  <si>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</si>
  <si>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</si>
  <si>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</si>
  <si>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</si>
  <si>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</si>
  <si>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</si>
  <si>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</si>
  <si>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</si>
  <si>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</si>
  <si>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</si>
  <si>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</si>
  <si>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</si>
  <si>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</si>
  <si>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</si>
  <si>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</si>
  <si>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</si>
  <si>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</si>
  <si>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</si>
  <si>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</si>
  <si>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</si>
  <si>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</si>
  <si>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</si>
  <si>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</si>
  <si>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</si>
  <si>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</si>
  <si>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</si>
  <si>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</si>
  <si>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</si>
  <si>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</si>
  <si>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</si>
  <si>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</si>
  <si>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</si>
  <si>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</si>
  <si>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</si>
  <si>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</si>
  <si>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</si>
  <si>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</si>
  <si>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</si>
  <si>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</si>
  <si>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</si>
  <si>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</si>
  <si>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</si>
  <si>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</si>
  <si>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</si>
  <si>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</si>
  <si>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</si>
  <si>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</si>
  <si>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</si>
  <si>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</si>
  <si>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</si>
  <si>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</si>
  <si>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</si>
  <si>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</si>
  <si>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</si>
  <si>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</si>
  <si>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</si>
  <si>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</si>
  <si>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</si>
  <si>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</si>
  <si>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</si>
  <si>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</si>
  <si>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</si>
  <si>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</si>
  <si>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</si>
  <si>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</si>
  <si>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</si>
  <si>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</si>
  <si>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</si>
  <si>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</si>
  <si>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</si>
  <si>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</si>
  <si>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</si>
  <si>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</si>
  <si>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</si>
  <si>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</si>
  <si>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</si>
  <si>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</si>
  <si>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</si>
  <si>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</si>
  <si>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</si>
  <si>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</si>
  <si>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</si>
  <si>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</si>
  <si>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</si>
  <si>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</si>
  <si>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</si>
  <si>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</si>
  <si>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</si>
  <si>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Ціна, грн. з ПДВ</t>
  </si>
  <si>
    <t>Сума,
грн. з ПДВ</t>
  </si>
  <si>
    <t>Найменування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</si>
  <si>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</si>
  <si>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</si>
  <si>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</si>
  <si>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</si>
  <si>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</si>
  <si>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</si>
  <si>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</si>
  <si>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</si>
  <si>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</si>
  <si>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</si>
  <si>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</si>
  <si>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</si>
  <si>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</si>
  <si>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</si>
  <si>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tender-345@foxtrot.kiev.ua</t>
  </si>
  <si>
    <t>Електричний навантажувач Still, BT, Jungheinrich, Linde, Nissan, Komatsu, Yale</t>
  </si>
  <si>
    <t>Кількість штук</t>
  </si>
  <si>
    <t>Електричний самохідний фронтальний штабелер з висувною кареткою (Still, BT, Jungheinrich, Linde, Yale)</t>
  </si>
  <si>
    <t>Повідкові електровізки  Still, BT, Jungheinrich, Linde, Yale</t>
  </si>
  <si>
    <t>Складська техніка</t>
  </si>
  <si>
    <t>Висота підйому вил – 6 метрів</t>
  </si>
  <si>
    <t>Радіус розвороту – не більше 1.5 м.</t>
  </si>
  <si>
    <t>Трьох- чи чотирьохопорний</t>
  </si>
  <si>
    <t>Вантажопідйомність від 1,5 тони (450 кг на максимальній висоті)</t>
  </si>
  <si>
    <t>Наявне бокове зміщення вил та нахил мачти</t>
  </si>
  <si>
    <t>Тип керування -- джойстик</t>
  </si>
  <si>
    <t>Тип шин – супереластик.</t>
  </si>
  <si>
    <t>Розмір вил 40x80x800 мм</t>
  </si>
  <si>
    <t>Батарея 900 А/г</t>
  </si>
  <si>
    <t>Напруга батареї – 24 В</t>
  </si>
  <si>
    <t>Зарядний пристрій з можливістю живлення від 220 В.</t>
  </si>
  <si>
    <t>Сигнальні лампи руху</t>
  </si>
  <si>
    <t>Зумер заднього ходу</t>
  </si>
  <si>
    <t>Освітлення робочої зони</t>
  </si>
  <si>
    <t>Висота підйому вил – від 10 метрів до 10,5 м (в залежності від ціни)</t>
  </si>
  <si>
    <t>Вантажопідйомність від 1,4 тони (від 0,7 тони на максимальній висоті)</t>
  </si>
  <si>
    <t>Наявне бокове зміщення та нахил вил</t>
  </si>
  <si>
    <t>Колеса для наливних підлог</t>
  </si>
  <si>
    <t>Розмір вил 40x120 (100)x1150 мм</t>
  </si>
  <si>
    <t>Батарея 620 А/г</t>
  </si>
  <si>
    <t>Запасна АКБ 620 А/г</t>
  </si>
  <si>
    <t>Зарядний пристрій</t>
  </si>
  <si>
    <t>Стіл для заміни АКБ</t>
  </si>
  <si>
    <t xml:space="preserve">Вантажопідйомність 1,5 тони </t>
  </si>
  <si>
    <t>Двигун змінного струму</t>
  </si>
  <si>
    <t>Спарені колеса</t>
  </si>
  <si>
    <t>Наявність пониженної швидкості</t>
  </si>
  <si>
    <t>Можливість руху з вертикальною ручкою на пониженій швидкості</t>
  </si>
  <si>
    <t>Індикатор заряду</t>
  </si>
  <si>
    <t>Тип коліс – поліуритан.</t>
  </si>
  <si>
    <t>Розмір вил – під палети 1200 мм</t>
  </si>
  <si>
    <t>Батарея від 225 А/г</t>
  </si>
  <si>
    <t>Можливість бокової зміни батарей</t>
  </si>
  <si>
    <t>8-и годинний зарядний пристрій з можливістю живлення від 220 В.</t>
  </si>
  <si>
    <t>Умови оплати: безготівкова оплата після виконання поставки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</si>
  <si>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Доставка за рахунок Постачальника на склад Замовника за адресою: Київська обл., Києво-Святошинський р-н, с. Чайки, вул. Авіаконструктора Антонова, 1-а. Підтвердити або вказати свої умови.</t>
  </si>
  <si>
    <t>Постачальник має бути офіційним представником виробника в Україні та мати власну сервісну службу. Підтвердити та зазначити адреси сервісних центрів по Україні.</t>
  </si>
  <si>
    <t>Складська техніка, що є предметом даної закупівлі, має відповідати технічним характеристикам, які зазначені в Додатку 2. Підтвердити або вказати свої умови.</t>
  </si>
  <si>
    <t>Додаток 2. Технічні характеристики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</si>
  <si>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</si>
  <si>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</si>
  <si>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•  Лист у довільній формі про те, що Учасник є офіційним представником виробника в Україні та має власну сервісну службу;</t>
  </si>
  <si>
    <t>•  Сертифікати відповідності на складську техніку;</t>
  </si>
  <si>
    <t>Технічні характеристики складської техніки надано в Додатку 2.</t>
  </si>
  <si>
    <t>Додаток 1. Комерційна пропозиція на закупівлю</t>
  </si>
  <si>
    <t>Сума закупівлі, грн. з ПДВ:</t>
  </si>
  <si>
    <t>Детальна інформація по закупівлі надана в Додатку 1.</t>
  </si>
  <si>
    <t>З підніжкою для оператора</t>
  </si>
  <si>
    <r>
      <t xml:space="preserve">Повідкові електровізки </t>
    </r>
    <r>
      <rPr>
        <sz val="10"/>
        <color rgb="FFFF0000"/>
        <rFont val="Cambria"/>
        <family val="1"/>
        <charset val="204"/>
        <scheme val="major"/>
      </rPr>
      <t>з підніжкою для оператора</t>
    </r>
    <r>
      <rPr>
        <sz val="10"/>
        <rFont val="Cambria"/>
        <family val="1"/>
        <charset val="204"/>
        <scheme val="major"/>
      </rPr>
      <t xml:space="preserve"> Still, BT, Jungheinrich, Linde, Yale</t>
    </r>
  </si>
  <si>
    <t>Зазначити найменування складської техніки:
бренд, модель, серія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</si>
</sst>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" fontId="17" fillId="0" borderId="2" xfId="3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8" fillId="0" borderId="2" xfId="2" applyNumberFormat="1" applyFont="1" applyBorder="1" applyAlignment="1">
      <alignment horizontal="right" vertical="center" wrapText="1" indent="2"/>
    </xf>
    <xf numFmtId="167" fontId="16" fillId="0" borderId="2" xfId="2" applyNumberFormat="1" applyFont="1" applyBorder="1" applyAlignment="1">
      <alignment horizontal="right" vertical="center" wrapText="1" indent="2"/>
    </xf>
    <xf numFmtId="167" fontId="15" fillId="0" borderId="0" xfId="0" applyNumberFormat="1" applyFont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vertical="top"/>
    </xf>
    <xf numFmtId="0" fontId="28" fillId="0" borderId="0" xfId="0" applyFont="1" applyAlignment="1">
      <alignment vertical="center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28" fillId="0" borderId="0" xfId="0" applyFont="1" applyAlignment="1">
      <alignment wrapText="1"/>
    </xf>
    <xf numFmtId="0" fontId="30" fillId="0" borderId="2" xfId="0" applyFont="1" applyBorder="1" applyAlignment="1">
      <alignment vertical="center" wrapText="1"/>
    </xf>
    <xf numFmtId="4" fontId="31" fillId="0" borderId="2" xfId="4" applyNumberFormat="1" applyFont="1" applyFill="1" applyBorder="1" applyAlignment="1">
      <alignment horizontal="center" vertical="center" wrapText="1"/>
    </xf>
    <xf numFmtId="165" fontId="3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9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22</xdr:row>
      <xdr:rowOff>104775</xdr:rowOff>
    </xdr:from>
    <xdr:to>
      <xdr:col>0</xdr:col>
      <xdr:colOff>4381500</xdr:colOff>
      <xdr:row>38</xdr:row>
      <xdr:rowOff>123825</xdr:rowOff>
    </xdr:to>
    <xdr:pic>
      <xdr:nvPicPr>
        <xdr:cNvPr id="2" name="Рисунок 1" descr="Погрузчик Электрический STILL  , фото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171950"/>
          <a:ext cx="3924300" cy="26098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1228725</xdr:colOff>
      <xdr:row>25</xdr:row>
      <xdr:rowOff>85725</xdr:rowOff>
    </xdr:from>
    <xdr:to>
      <xdr:col>1</xdr:col>
      <xdr:colOff>3152775</xdr:colOff>
      <xdr:row>38</xdr:row>
      <xdr:rowOff>123825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14" t="23610" r="36205" b="18541"/>
        <a:stretch>
          <a:fillRect/>
        </a:stretch>
      </xdr:blipFill>
      <xdr:spPr bwMode="auto">
        <a:xfrm>
          <a:off x="6134100" y="4638675"/>
          <a:ext cx="1924050" cy="214312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17</xdr:row>
      <xdr:rowOff>95250</xdr:rowOff>
    </xdr:from>
    <xdr:to>
      <xdr:col>2</xdr:col>
      <xdr:colOff>4105275</xdr:colOff>
      <xdr:row>38</xdr:row>
      <xdr:rowOff>123825</xdr:rowOff>
    </xdr:to>
    <xdr:pic>
      <xdr:nvPicPr>
        <xdr:cNvPr id="4" name="Рисунок 3" descr="bt-levi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3352800"/>
          <a:ext cx="3429000" cy="3429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45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5"/>
  <sheetViews>
    <sheetView showGridLines="0" showZeros="0" tabSelected="1" defaultGridColor="0" colorId="22" zoomScaleNormal="100" workbookViewId="0">
      <pane ySplit="1" topLeftCell="A2" activePane="bottomLeft" state="frozen"/>
      <selection pane="bottomLeft" sqref="A1:B1"/>
    </sheetView>
  </sheetViews>
  <sheetFormatPr defaultColWidth="0" defaultRowHeight="14.25" zeroHeight="1" x14ac:dyDescent="0.25"/>
  <cols>
    <col min="1" max="1" width="21.7109375" style="9" customWidth="1"/>
    <col min="2" max="2" width="76.28515625" style="40" customWidth="1"/>
    <col min="3" max="16384" width="9.140625" style="9" hidden="1"/>
  </cols>
  <sheetData>
    <row r="1" spans="1:3" ht="18" customHeight="1" x14ac:dyDescent="0.25">
      <c r="A1" s="83" t="s">
        <v>35</v>
      </c>
      <c r="B1" s="83"/>
      <c r="C1" s="8"/>
    </row>
    <row r="2" spans="1:3" ht="14.25" customHeight="1" x14ac:dyDescent="0.25">
      <c r="A2" s="89" t="s">
        <v>80</v>
      </c>
      <c r="B2" s="90"/>
      <c r="C2" s="8"/>
    </row>
    <row r="3" spans="1:3" ht="25.5" customHeight="1" x14ac:dyDescent="0.25">
      <c r="A3" s="84" t="s">
        <v>81</v>
      </c>
      <c r="B3" s="12" t="s">
        <v>116</v>
      </c>
      <c r="C3" s="61"/>
    </row>
    <row r="4" spans="1:3" ht="14.25" customHeight="1" x14ac:dyDescent="0.25">
      <c r="A4" s="85"/>
      <c r="B4" s="16" t="s">
        <v>163</v>
      </c>
    </row>
    <row r="5" spans="1:3" ht="14.25" customHeight="1" x14ac:dyDescent="0.25">
      <c r="A5" s="86"/>
      <c r="B5" s="16" t="s">
        <v>160</v>
      </c>
    </row>
    <row r="6" spans="1:3" ht="14.25" customHeight="1" x14ac:dyDescent="0.25">
      <c r="A6" s="84" t="s">
        <v>82</v>
      </c>
      <c r="B6" s="31" t="s">
        <v>5</v>
      </c>
    </row>
    <row r="7" spans="1:3" ht="14.25" customHeight="1" x14ac:dyDescent="0.25">
      <c r="A7" s="85"/>
      <c r="B7" s="16" t="s">
        <v>88</v>
      </c>
    </row>
    <row r="8" spans="1:3" ht="14.25" customHeight="1" x14ac:dyDescent="0.25">
      <c r="A8" s="85"/>
      <c r="B8" s="42" t="s">
        <v>91</v>
      </c>
    </row>
    <row r="9" spans="1:3" ht="14.25" customHeight="1" x14ac:dyDescent="0.25">
      <c r="A9" s="85"/>
      <c r="B9" s="58" t="s">
        <v>111</v>
      </c>
    </row>
    <row r="10" spans="1:3" ht="14.25" customHeight="1" x14ac:dyDescent="0.25">
      <c r="A10" s="85"/>
      <c r="B10" s="16" t="s">
        <v>6</v>
      </c>
    </row>
    <row r="11" spans="1:3" ht="28.5" customHeight="1" x14ac:dyDescent="0.25">
      <c r="A11" s="86"/>
      <c r="B11" s="32" t="s">
        <v>7</v>
      </c>
    </row>
    <row r="12" spans="1:3" ht="14.25" customHeight="1" x14ac:dyDescent="0.25">
      <c r="A12" s="87" t="s">
        <v>75</v>
      </c>
      <c r="B12" s="88"/>
    </row>
    <row r="13" spans="1:3" ht="42.75" customHeight="1" x14ac:dyDescent="0.25">
      <c r="A13" s="84" t="s">
        <v>8</v>
      </c>
      <c r="B13" s="31" t="s">
        <v>9</v>
      </c>
    </row>
    <row r="14" spans="1:3" ht="14.25" customHeight="1" x14ac:dyDescent="0.25">
      <c r="A14" s="85"/>
      <c r="B14" s="34" t="s">
        <v>34</v>
      </c>
    </row>
    <row r="15" spans="1:3" ht="42.75" customHeight="1" x14ac:dyDescent="0.25">
      <c r="A15" s="86"/>
      <c r="B15" s="32" t="s">
        <v>90</v>
      </c>
    </row>
    <row r="16" spans="1:3" ht="14.25" customHeight="1" x14ac:dyDescent="0.25">
      <c r="A16" s="87" t="s">
        <v>76</v>
      </c>
      <c r="B16" s="88"/>
    </row>
    <row r="17" spans="1:2" ht="14.25" customHeight="1" x14ac:dyDescent="0.25">
      <c r="A17" s="84" t="s">
        <v>10</v>
      </c>
      <c r="B17" s="31" t="s">
        <v>11</v>
      </c>
    </row>
    <row r="18" spans="1:2" ht="42.75" customHeight="1" x14ac:dyDescent="0.25">
      <c r="A18" s="85"/>
      <c r="B18" s="16" t="s">
        <v>110</v>
      </c>
    </row>
    <row r="19" spans="1:2" ht="14.25" customHeight="1" x14ac:dyDescent="0.25">
      <c r="A19" s="85"/>
      <c r="B19" s="16" t="s">
        <v>12</v>
      </c>
    </row>
    <row r="20" spans="1:2" ht="14.25" customHeight="1" x14ac:dyDescent="0.25">
      <c r="A20" s="85"/>
      <c r="B20" s="59" t="s">
        <v>58</v>
      </c>
    </row>
    <row r="21" spans="1:2" ht="28.5" customHeight="1" x14ac:dyDescent="0.25">
      <c r="A21" s="85"/>
      <c r="B21" s="59" t="s">
        <v>59</v>
      </c>
    </row>
    <row r="22" spans="1:2" ht="28.5" customHeight="1" x14ac:dyDescent="0.25">
      <c r="A22" s="85"/>
      <c r="B22" s="59" t="s">
        <v>60</v>
      </c>
    </row>
    <row r="23" spans="1:2" ht="42.75" customHeight="1" x14ac:dyDescent="0.25">
      <c r="A23" s="86"/>
      <c r="B23" s="34" t="s">
        <v>66</v>
      </c>
    </row>
    <row r="24" spans="1:2" ht="14.25" customHeight="1" x14ac:dyDescent="0.25">
      <c r="A24" s="84" t="s">
        <v>13</v>
      </c>
      <c r="B24" s="31" t="s">
        <v>31</v>
      </c>
    </row>
    <row r="25" spans="1:2" ht="29.25" customHeight="1" x14ac:dyDescent="0.25">
      <c r="A25" s="85"/>
      <c r="B25" s="59" t="s">
        <v>98</v>
      </c>
    </row>
    <row r="26" spans="1:2" ht="14.25" customHeight="1" x14ac:dyDescent="0.25">
      <c r="A26" s="85"/>
      <c r="B26" s="16" t="s">
        <v>32</v>
      </c>
    </row>
    <row r="27" spans="1:2" ht="14.25" customHeight="1" x14ac:dyDescent="0.25">
      <c r="A27" s="85"/>
      <c r="B27" s="59" t="s">
        <v>107</v>
      </c>
    </row>
    <row r="28" spans="1:2" ht="14.25" customHeight="1" x14ac:dyDescent="0.25">
      <c r="A28" s="85"/>
      <c r="B28" s="59" t="s">
        <v>99</v>
      </c>
    </row>
    <row r="29" spans="1:2" ht="14.25" customHeight="1" x14ac:dyDescent="0.25">
      <c r="A29" s="85"/>
      <c r="B29" s="59" t="s">
        <v>100</v>
      </c>
    </row>
    <row r="30" spans="1:2" ht="28.5" customHeight="1" x14ac:dyDescent="0.25">
      <c r="A30" s="85"/>
      <c r="B30" s="59" t="s">
        <v>101</v>
      </c>
    </row>
    <row r="31" spans="1:2" ht="28.5" customHeight="1" x14ac:dyDescent="0.25">
      <c r="A31" s="85"/>
      <c r="B31" s="60" t="s">
        <v>158</v>
      </c>
    </row>
    <row r="32" spans="1:2" ht="14.25" customHeight="1" x14ac:dyDescent="0.25">
      <c r="A32" s="85"/>
      <c r="B32" s="60" t="s">
        <v>159</v>
      </c>
    </row>
    <row r="33" spans="1:2" ht="14.25" customHeight="1" x14ac:dyDescent="0.25">
      <c r="A33" s="86"/>
      <c r="B33" s="60" t="s">
        <v>156</v>
      </c>
    </row>
    <row r="34" spans="1:2" ht="71.25" customHeight="1" x14ac:dyDescent="0.25">
      <c r="A34" s="27" t="s">
        <v>108</v>
      </c>
      <c r="B34" s="54" t="s">
        <v>109</v>
      </c>
    </row>
    <row r="35" spans="1:2" ht="28.5" customHeight="1" x14ac:dyDescent="0.25">
      <c r="A35" s="84" t="s">
        <v>14</v>
      </c>
      <c r="B35" s="31" t="s">
        <v>33</v>
      </c>
    </row>
    <row r="36" spans="1:2" ht="14.25" customHeight="1" x14ac:dyDescent="0.25">
      <c r="A36" s="85"/>
      <c r="B36" s="59" t="s">
        <v>61</v>
      </c>
    </row>
    <row r="37" spans="1:2" ht="14.25" customHeight="1" x14ac:dyDescent="0.25">
      <c r="A37" s="85"/>
      <c r="B37" s="59" t="s">
        <v>68</v>
      </c>
    </row>
    <row r="38" spans="1:2" ht="28.5" customHeight="1" x14ac:dyDescent="0.25">
      <c r="A38" s="86"/>
      <c r="B38" s="59" t="s">
        <v>69</v>
      </c>
    </row>
    <row r="39" spans="1:2" ht="14.25" customHeight="1" x14ac:dyDescent="0.25">
      <c r="A39" s="87" t="s">
        <v>77</v>
      </c>
      <c r="B39" s="88"/>
    </row>
    <row r="40" spans="1:2" ht="14.25" customHeight="1" x14ac:dyDescent="0.25">
      <c r="A40" s="84" t="s">
        <v>15</v>
      </c>
      <c r="B40" s="31" t="s">
        <v>16</v>
      </c>
    </row>
    <row r="41" spans="1:2" ht="42.75" customHeight="1" x14ac:dyDescent="0.25">
      <c r="A41" s="85"/>
      <c r="B41" s="16" t="s">
        <v>93</v>
      </c>
    </row>
    <row r="42" spans="1:2" ht="28.5" customHeight="1" x14ac:dyDescent="0.25">
      <c r="A42" s="85"/>
      <c r="B42" s="16" t="s">
        <v>56</v>
      </c>
    </row>
    <row r="43" spans="1:2" ht="14.25" customHeight="1" x14ac:dyDescent="0.25">
      <c r="A43" s="86"/>
      <c r="B43" s="33" t="str">
        <f>$B$9</f>
        <v>tender-345@foxtrot.kiev.ua</v>
      </c>
    </row>
    <row r="44" spans="1:2" ht="14.25" customHeight="1" x14ac:dyDescent="0.25">
      <c r="A44" s="84" t="s">
        <v>17</v>
      </c>
      <c r="B44" s="51" t="s">
        <v>92</v>
      </c>
    </row>
    <row r="45" spans="1:2" ht="14.25" customHeight="1" x14ac:dyDescent="0.25">
      <c r="A45" s="85"/>
      <c r="B45" s="42" t="s">
        <v>84</v>
      </c>
    </row>
    <row r="46" spans="1:2" ht="14.25" customHeight="1" x14ac:dyDescent="0.25">
      <c r="A46" s="85"/>
      <c r="B46" s="82">
        <v>43112</v>
      </c>
    </row>
    <row r="47" spans="1:2" ht="42.75" customHeight="1" x14ac:dyDescent="0.25">
      <c r="A47" s="86"/>
      <c r="B47" s="52" t="s">
        <v>85</v>
      </c>
    </row>
    <row r="48" spans="1:2" ht="71.25" customHeight="1" x14ac:dyDescent="0.25">
      <c r="A48" s="84" t="s">
        <v>18</v>
      </c>
      <c r="B48" s="31" t="s">
        <v>83</v>
      </c>
    </row>
    <row r="49" spans="1:2" ht="28.5" customHeight="1" x14ac:dyDescent="0.25">
      <c r="A49" s="85"/>
      <c r="B49" s="16" t="s">
        <v>19</v>
      </c>
    </row>
    <row r="50" spans="1:2" ht="14.25" customHeight="1" x14ac:dyDescent="0.25">
      <c r="A50" s="86"/>
      <c r="B50" s="16" t="s">
        <v>20</v>
      </c>
    </row>
    <row r="51" spans="1:2" ht="14.25" customHeight="1" x14ac:dyDescent="0.25">
      <c r="A51" s="87" t="s">
        <v>78</v>
      </c>
      <c r="B51" s="88"/>
    </row>
    <row r="52" spans="1:2" ht="14.25" customHeight="1" x14ac:dyDescent="0.25">
      <c r="A52" s="84" t="s">
        <v>21</v>
      </c>
      <c r="B52" s="36" t="s">
        <v>74</v>
      </c>
    </row>
    <row r="53" spans="1:2" ht="42.75" customHeight="1" x14ac:dyDescent="0.25">
      <c r="A53" s="85"/>
      <c r="B53" s="35" t="s">
        <v>70</v>
      </c>
    </row>
    <row r="54" spans="1:2" ht="28.5" customHeight="1" x14ac:dyDescent="0.25">
      <c r="A54" s="85"/>
      <c r="B54" s="35" t="s">
        <v>55</v>
      </c>
    </row>
    <row r="55" spans="1:2" ht="14.25" customHeight="1" x14ac:dyDescent="0.25">
      <c r="A55" s="86"/>
      <c r="B55" s="37" t="s">
        <v>67</v>
      </c>
    </row>
    <row r="56" spans="1:2" ht="57" customHeight="1" x14ac:dyDescent="0.25">
      <c r="A56" s="17" t="s">
        <v>22</v>
      </c>
      <c r="B56" s="16" t="s">
        <v>23</v>
      </c>
    </row>
    <row r="57" spans="1:2" ht="14.25" customHeight="1" x14ac:dyDescent="0.25">
      <c r="A57" s="84" t="s">
        <v>24</v>
      </c>
      <c r="B57" s="31" t="s">
        <v>25</v>
      </c>
    </row>
    <row r="58" spans="1:2" ht="28.5" customHeight="1" x14ac:dyDescent="0.25">
      <c r="A58" s="85"/>
      <c r="B58" s="59" t="s">
        <v>62</v>
      </c>
    </row>
    <row r="59" spans="1:2" ht="14.25" customHeight="1" x14ac:dyDescent="0.25">
      <c r="A59" s="85"/>
      <c r="B59" s="59" t="s">
        <v>63</v>
      </c>
    </row>
    <row r="60" spans="1:2" ht="42.75" customHeight="1" x14ac:dyDescent="0.25">
      <c r="A60" s="86"/>
      <c r="B60" s="32" t="s">
        <v>53</v>
      </c>
    </row>
    <row r="61" spans="1:2" ht="14.25" customHeight="1" x14ac:dyDescent="0.25">
      <c r="A61" s="84" t="s">
        <v>26</v>
      </c>
      <c r="B61" s="31" t="s">
        <v>27</v>
      </c>
    </row>
    <row r="62" spans="1:2" ht="14.25" customHeight="1" x14ac:dyDescent="0.25">
      <c r="A62" s="85"/>
      <c r="B62" s="59" t="s">
        <v>64</v>
      </c>
    </row>
    <row r="63" spans="1:2" ht="28.5" customHeight="1" x14ac:dyDescent="0.25">
      <c r="A63" s="85"/>
      <c r="B63" s="59" t="s">
        <v>65</v>
      </c>
    </row>
    <row r="64" spans="1:2" ht="42.75" customHeight="1" x14ac:dyDescent="0.25">
      <c r="A64" s="86"/>
      <c r="B64" s="32" t="s">
        <v>28</v>
      </c>
    </row>
    <row r="65" spans="1:2" ht="14.25" customHeight="1" x14ac:dyDescent="0.25">
      <c r="A65" s="87" t="s">
        <v>79</v>
      </c>
      <c r="B65" s="88"/>
    </row>
    <row r="66" spans="1:2" ht="42.75" customHeight="1" x14ac:dyDescent="0.25">
      <c r="A66" s="27" t="s">
        <v>29</v>
      </c>
      <c r="B66" s="30" t="s">
        <v>54</v>
      </c>
    </row>
    <row r="67" spans="1:2" ht="71.25" customHeight="1" x14ac:dyDescent="0.25">
      <c r="A67" s="27" t="s">
        <v>30</v>
      </c>
      <c r="B67" s="30" t="s">
        <v>157</v>
      </c>
    </row>
    <row r="68" spans="1:2" ht="14.25" customHeight="1" x14ac:dyDescent="0.25"/>
    <row r="69" spans="1:2" ht="28.5" customHeight="1" x14ac:dyDescent="0.25">
      <c r="B69" s="53" t="s">
        <v>87</v>
      </c>
    </row>
    <row r="70" spans="1:2" ht="14.25" customHeight="1" x14ac:dyDescent="0.25">
      <c r="B70" s="39" t="s">
        <v>72</v>
      </c>
    </row>
    <row r="71" spans="1:2" hidden="1" x14ac:dyDescent="0.25">
      <c r="B71" s="38"/>
    </row>
    <row r="72" spans="1:2" x14ac:dyDescent="0.25"/>
    <row r="73" spans="1:2" x14ac:dyDescent="0.25"/>
    <row r="74" spans="1:2" x14ac:dyDescent="0.25"/>
    <row r="75" spans="1:2" x14ac:dyDescent="0.25"/>
  </sheetData>
  <mergeCells count="19">
    <mergeCell ref="A57:A60"/>
    <mergeCell ref="A61:A64"/>
    <mergeCell ref="A65:B65"/>
    <mergeCell ref="A52:A55"/>
    <mergeCell ref="A48:A50"/>
    <mergeCell ref="A1:B1"/>
    <mergeCell ref="A17:A23"/>
    <mergeCell ref="A51:B51"/>
    <mergeCell ref="A39:B39"/>
    <mergeCell ref="A40:A43"/>
    <mergeCell ref="A12:B12"/>
    <mergeCell ref="A13:A15"/>
    <mergeCell ref="A16:B16"/>
    <mergeCell ref="A24:A33"/>
    <mergeCell ref="A35:A38"/>
    <mergeCell ref="A2:B2"/>
    <mergeCell ref="A6:A11"/>
    <mergeCell ref="A44:A47"/>
    <mergeCell ref="A3:A5"/>
  </mergeCells>
  <conditionalFormatting sqref="B46">
    <cfRule type="containsBlanks" dxfId="6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RowHeight="12.75" x14ac:dyDescent="0.2"/>
  <cols>
    <col min="1" max="1" width="63.42578125" style="18" customWidth="1"/>
    <col min="2" max="2" width="11.140625" style="18" customWidth="1"/>
    <col min="3" max="3" width="21.7109375" style="29" customWidth="1"/>
    <col min="4" max="4" width="23.140625" style="29" customWidth="1"/>
    <col min="5" max="5" width="44.140625" style="29" customWidth="1"/>
    <col min="6" max="6" width="53.85546875" style="18" customWidth="1"/>
    <col min="7" max="16384" width="9.140625" style="18"/>
  </cols>
  <sheetData>
    <row r="1" spans="1:6" ht="28.5" customHeight="1" x14ac:dyDescent="0.35">
      <c r="A1" s="107" t="s">
        <v>161</v>
      </c>
      <c r="B1" s="107"/>
      <c r="C1" s="106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106"/>
      <c r="E1" s="106"/>
      <c r="F1" s="79"/>
    </row>
    <row r="2" spans="1:6" s="19" customFormat="1" ht="25.5" customHeight="1" x14ac:dyDescent="0.25">
      <c r="A2" s="108" t="str">
        <f>Документація!$B$3</f>
        <v>Складська техніка</v>
      </c>
      <c r="B2" s="108"/>
      <c r="C2" s="117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D2" s="117"/>
      <c r="E2" s="117"/>
      <c r="F2" s="62"/>
    </row>
    <row r="3" spans="1:6" s="19" customFormat="1" ht="25.5" customHeight="1" x14ac:dyDescent="0.25">
      <c r="A3" s="112" t="s">
        <v>38</v>
      </c>
      <c r="B3" s="113"/>
      <c r="C3" s="114"/>
      <c r="D3" s="115"/>
      <c r="E3" s="116"/>
      <c r="F3" s="62"/>
    </row>
    <row r="4" spans="1:6" s="19" customFormat="1" ht="12.75" customHeight="1" x14ac:dyDescent="0.25">
      <c r="A4" s="98" t="s">
        <v>39</v>
      </c>
      <c r="B4" s="99"/>
      <c r="C4" s="93"/>
      <c r="D4" s="94"/>
      <c r="E4" s="95"/>
    </row>
    <row r="5" spans="1:6" s="19" customFormat="1" ht="12.75" customHeight="1" x14ac:dyDescent="0.25">
      <c r="A5" s="98" t="s">
        <v>40</v>
      </c>
      <c r="B5" s="99"/>
      <c r="C5" s="93"/>
      <c r="D5" s="94"/>
      <c r="E5" s="95"/>
    </row>
    <row r="6" spans="1:6" s="19" customFormat="1" ht="12.75" customHeight="1" x14ac:dyDescent="0.25">
      <c r="A6" s="98" t="s">
        <v>41</v>
      </c>
      <c r="B6" s="99"/>
      <c r="C6" s="109"/>
      <c r="D6" s="110"/>
      <c r="E6" s="111"/>
    </row>
    <row r="7" spans="1:6" s="19" customFormat="1" ht="12.75" customHeight="1" x14ac:dyDescent="0.25">
      <c r="A7" s="98" t="s">
        <v>42</v>
      </c>
      <c r="B7" s="99"/>
      <c r="C7" s="93"/>
      <c r="D7" s="94"/>
      <c r="E7" s="95"/>
    </row>
    <row r="8" spans="1:6" s="19" customFormat="1" ht="12.75" customHeight="1" x14ac:dyDescent="0.25">
      <c r="A8" s="98" t="s">
        <v>43</v>
      </c>
      <c r="B8" s="99"/>
      <c r="C8" s="93"/>
      <c r="D8" s="94"/>
      <c r="E8" s="95"/>
    </row>
    <row r="9" spans="1:6" s="19" customFormat="1" ht="12.75" customHeight="1" x14ac:dyDescent="0.25">
      <c r="A9" s="98" t="s">
        <v>57</v>
      </c>
      <c r="B9" s="99"/>
      <c r="C9" s="109"/>
      <c r="D9" s="110"/>
      <c r="E9" s="111"/>
    </row>
    <row r="10" spans="1:6" s="19" customFormat="1" ht="12.75" customHeight="1" x14ac:dyDescent="0.25">
      <c r="A10" s="98" t="s">
        <v>44</v>
      </c>
      <c r="B10" s="99"/>
      <c r="C10" s="93"/>
      <c r="D10" s="94"/>
      <c r="E10" s="95"/>
    </row>
    <row r="11" spans="1:6" s="19" customFormat="1" ht="12.75" customHeight="1" x14ac:dyDescent="0.25">
      <c r="A11" s="98" t="s">
        <v>48</v>
      </c>
      <c r="B11" s="99"/>
      <c r="C11" s="109"/>
      <c r="D11" s="110"/>
      <c r="E11" s="111"/>
    </row>
    <row r="12" spans="1:6" s="19" customFormat="1" ht="12.75" customHeight="1" x14ac:dyDescent="0.25">
      <c r="A12" s="98" t="s">
        <v>49</v>
      </c>
      <c r="B12" s="99"/>
      <c r="C12" s="118"/>
      <c r="D12" s="119"/>
      <c r="E12" s="120"/>
    </row>
    <row r="13" spans="1:6" s="19" customFormat="1" ht="12.75" customHeight="1" x14ac:dyDescent="0.25">
      <c r="A13" s="98" t="s">
        <v>73</v>
      </c>
      <c r="B13" s="99"/>
      <c r="C13" s="100"/>
      <c r="D13" s="101"/>
      <c r="E13" s="102"/>
    </row>
    <row r="14" spans="1:6" s="19" customFormat="1" ht="12.75" customHeight="1" x14ac:dyDescent="0.25">
      <c r="A14" s="98" t="s">
        <v>45</v>
      </c>
      <c r="B14" s="99"/>
      <c r="C14" s="100"/>
      <c r="D14" s="101"/>
      <c r="E14" s="102"/>
    </row>
    <row r="15" spans="1:6" s="19" customFormat="1" ht="12.75" customHeight="1" x14ac:dyDescent="0.25">
      <c r="A15" s="98" t="s">
        <v>52</v>
      </c>
      <c r="B15" s="99"/>
      <c r="C15" s="100"/>
      <c r="D15" s="101"/>
      <c r="E15" s="102"/>
    </row>
    <row r="16" spans="1:6" s="19" customFormat="1" ht="12.75" customHeight="1" x14ac:dyDescent="0.25">
      <c r="A16" s="98" t="s">
        <v>46</v>
      </c>
      <c r="B16" s="99"/>
      <c r="C16" s="100"/>
      <c r="D16" s="101"/>
      <c r="E16" s="102"/>
    </row>
    <row r="17" spans="1:6" s="19" customFormat="1" ht="12.75" customHeight="1" x14ac:dyDescent="0.25">
      <c r="A17" s="98" t="s">
        <v>47</v>
      </c>
      <c r="B17" s="99"/>
      <c r="C17" s="100"/>
      <c r="D17" s="101"/>
      <c r="E17" s="102"/>
    </row>
    <row r="18" spans="1:6" s="19" customFormat="1" ht="12.75" customHeight="1" x14ac:dyDescent="0.25">
      <c r="A18" s="98" t="s">
        <v>97</v>
      </c>
      <c r="B18" s="99"/>
      <c r="C18" s="100"/>
      <c r="D18" s="101"/>
      <c r="E18" s="102"/>
    </row>
    <row r="19" spans="1:6" ht="38.25" customHeight="1" x14ac:dyDescent="0.2">
      <c r="A19" s="96" t="s">
        <v>153</v>
      </c>
      <c r="B19" s="97"/>
      <c r="C19" s="93"/>
      <c r="D19" s="94"/>
      <c r="E19" s="95"/>
    </row>
    <row r="20" spans="1:6" ht="25.5" customHeight="1" x14ac:dyDescent="0.2">
      <c r="A20" s="96" t="s">
        <v>154</v>
      </c>
      <c r="B20" s="97"/>
      <c r="C20" s="93"/>
      <c r="D20" s="94"/>
      <c r="E20" s="95"/>
    </row>
    <row r="21" spans="1:6" ht="38.25" customHeight="1" x14ac:dyDescent="0.2">
      <c r="A21" s="96" t="s">
        <v>152</v>
      </c>
      <c r="B21" s="97"/>
      <c r="C21" s="93"/>
      <c r="D21" s="94"/>
      <c r="E21" s="95"/>
    </row>
    <row r="22" spans="1:6" ht="38.25" customHeight="1" x14ac:dyDescent="0.2">
      <c r="A22" s="96" t="s">
        <v>151</v>
      </c>
      <c r="B22" s="97"/>
      <c r="C22" s="93"/>
      <c r="D22" s="94"/>
      <c r="E22" s="95"/>
    </row>
    <row r="23" spans="1:6" ht="25.5" customHeight="1" x14ac:dyDescent="0.2">
      <c r="A23" s="98" t="s">
        <v>106</v>
      </c>
      <c r="B23" s="99"/>
      <c r="C23" s="103"/>
      <c r="D23" s="104"/>
      <c r="E23" s="105"/>
    </row>
    <row r="24" spans="1:6" ht="12.75" customHeight="1" x14ac:dyDescent="0.2">
      <c r="A24" s="91" t="s">
        <v>102</v>
      </c>
      <c r="B24" s="92"/>
      <c r="C24" s="93"/>
      <c r="D24" s="94"/>
      <c r="E24" s="95"/>
    </row>
    <row r="25" spans="1:6" ht="12.75" customHeight="1" x14ac:dyDescent="0.2">
      <c r="A25" s="91" t="s">
        <v>103</v>
      </c>
      <c r="B25" s="92"/>
      <c r="C25" s="93"/>
      <c r="D25" s="94"/>
      <c r="E25" s="95"/>
    </row>
    <row r="26" spans="1:6" ht="12.75" customHeight="1" x14ac:dyDescent="0.2">
      <c r="A26" s="91" t="s">
        <v>104</v>
      </c>
      <c r="B26" s="92"/>
      <c r="C26" s="93"/>
      <c r="D26" s="94"/>
      <c r="E26" s="95"/>
    </row>
    <row r="27" spans="1:6" ht="12.75" customHeight="1" x14ac:dyDescent="0.2">
      <c r="A27" s="91" t="s">
        <v>105</v>
      </c>
      <c r="B27" s="92"/>
      <c r="C27" s="93"/>
      <c r="D27" s="94"/>
      <c r="E27" s="95"/>
    </row>
    <row r="28" spans="1:6" ht="25.5" customHeight="1" x14ac:dyDescent="0.2">
      <c r="A28" s="22" t="s">
        <v>96</v>
      </c>
      <c r="B28" s="22" t="s">
        <v>113</v>
      </c>
      <c r="C28" s="43" t="s">
        <v>94</v>
      </c>
      <c r="D28" s="44" t="s">
        <v>95</v>
      </c>
      <c r="E28" s="81" t="s">
        <v>166</v>
      </c>
    </row>
    <row r="29" spans="1:6" ht="25.5" customHeight="1" x14ac:dyDescent="0.2">
      <c r="A29" s="20" t="s">
        <v>112</v>
      </c>
      <c r="B29" s="55">
        <v>2</v>
      </c>
      <c r="C29" s="28"/>
      <c r="D29" s="28">
        <f>$B29*C29</f>
        <v>0</v>
      </c>
      <c r="E29" s="63"/>
      <c r="F29" s="57"/>
    </row>
    <row r="30" spans="1:6" ht="25.5" customHeight="1" x14ac:dyDescent="0.2">
      <c r="A30" s="20" t="s">
        <v>114</v>
      </c>
      <c r="B30" s="55">
        <v>3</v>
      </c>
      <c r="C30" s="28"/>
      <c r="D30" s="28">
        <f>$B30*C30</f>
        <v>0</v>
      </c>
      <c r="E30" s="63"/>
      <c r="F30" s="57"/>
    </row>
    <row r="31" spans="1:6" ht="25.5" customHeight="1" x14ac:dyDescent="0.2">
      <c r="A31" s="21" t="s">
        <v>165</v>
      </c>
      <c r="B31" s="56">
        <v>5</v>
      </c>
      <c r="C31" s="28"/>
      <c r="D31" s="28">
        <f t="shared" ref="D31" si="0">$B31*C31</f>
        <v>0</v>
      </c>
      <c r="E31" s="63"/>
      <c r="F31" s="57"/>
    </row>
    <row r="32" spans="1:6" s="75" customFormat="1" ht="15.75" customHeight="1" x14ac:dyDescent="0.25">
      <c r="B32" s="76" t="s">
        <v>162</v>
      </c>
      <c r="C32" s="77"/>
      <c r="D32" s="78">
        <f>SUM(D29:D31)</f>
        <v>0</v>
      </c>
      <c r="E32" s="77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</sheetData>
  <sheetProtection password="C79F" sheet="1" objects="1" scenarios="1" formatCells="0" formatColumns="0" formatRows="0"/>
  <protectedRanges>
    <protectedRange sqref="C3:E27 C29:C31 E29:E31" name="Диапазон1"/>
  </protectedRanges>
  <mergeCells count="54">
    <mergeCell ref="C2:E2"/>
    <mergeCell ref="A20:B20"/>
    <mergeCell ref="C20:E20"/>
    <mergeCell ref="A8:B8"/>
    <mergeCell ref="C12:E12"/>
    <mergeCell ref="C13:E13"/>
    <mergeCell ref="C14:E14"/>
    <mergeCell ref="C15:E15"/>
    <mergeCell ref="C8:E8"/>
    <mergeCell ref="C9:E9"/>
    <mergeCell ref="C10:E10"/>
    <mergeCell ref="C11:E11"/>
    <mergeCell ref="A9:B9"/>
    <mergeCell ref="A10:B10"/>
    <mergeCell ref="C17:E17"/>
    <mergeCell ref="C16:E16"/>
    <mergeCell ref="C26:E26"/>
    <mergeCell ref="C24:E24"/>
    <mergeCell ref="C21:E21"/>
    <mergeCell ref="C1:E1"/>
    <mergeCell ref="A1:B1"/>
    <mergeCell ref="A2:B2"/>
    <mergeCell ref="A6:B6"/>
    <mergeCell ref="A7:B7"/>
    <mergeCell ref="C6:E6"/>
    <mergeCell ref="C7:E7"/>
    <mergeCell ref="A3:B3"/>
    <mergeCell ref="A4:B4"/>
    <mergeCell ref="A5:B5"/>
    <mergeCell ref="C3:E3"/>
    <mergeCell ref="C4:E4"/>
    <mergeCell ref="C5:E5"/>
    <mergeCell ref="A19:B19"/>
    <mergeCell ref="C18:E18"/>
    <mergeCell ref="C22:E22"/>
    <mergeCell ref="C25:E25"/>
    <mergeCell ref="C23:E23"/>
    <mergeCell ref="C19:E19"/>
    <mergeCell ref="A27:B27"/>
    <mergeCell ref="C27:E27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3:B23"/>
    <mergeCell ref="A26:B26"/>
    <mergeCell ref="A24:B24"/>
    <mergeCell ref="A21:B21"/>
  </mergeCells>
  <conditionalFormatting sqref="C29 E29 E31 C31 C3:C17 C22 C24:C25 C27 C19">
    <cfRule type="containsBlanks" dxfId="5" priority="11">
      <formula>LEN(TRIM(C3))=0</formula>
    </cfRule>
  </conditionalFormatting>
  <conditionalFormatting sqref="C18">
    <cfRule type="containsBlanks" dxfId="4" priority="7">
      <formula>LEN(TRIM(C18))=0</formula>
    </cfRule>
  </conditionalFormatting>
  <conditionalFormatting sqref="C23 C26">
    <cfRule type="containsBlanks" dxfId="3" priority="6">
      <formula>LEN(TRIM(C23))=0</formula>
    </cfRule>
  </conditionalFormatting>
  <conditionalFormatting sqref="C30 E30">
    <cfRule type="containsBlanks" dxfId="2" priority="5">
      <formula>LEN(TRIM(C30))=0</formula>
    </cfRule>
  </conditionalFormatting>
  <conditionalFormatting sqref="C21">
    <cfRule type="containsBlanks" dxfId="1" priority="3">
      <formula>LEN(TRIM(C21))=0</formula>
    </cfRule>
  </conditionalFormatting>
  <conditionalFormatting sqref="C20">
    <cfRule type="containsBlanks" dxfId="0" priority="1">
      <formula>LEN(TRIM(C20))=0</formula>
    </cfRule>
  </conditionalFormatting>
  <dataValidations count="1">
    <dataValidation type="decimal" operator="greaterThanOrEqual" allowBlank="1" showInputMessage="1" showErrorMessage="1" sqref="C29:C31">
      <formula1>0</formula1>
    </dataValidation>
  </dataValidations>
  <pageMargins left="0.39370078740157483" right="0.2" top="0.39370078740157483" bottom="0.39370078740157483" header="0.19685039370078741" footer="0.19685039370078741"/>
  <pageSetup paperSize="9" scale="69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pane ySplit="3" topLeftCell="A4" activePane="bottomLeft" state="frozen"/>
      <selection pane="bottomLeft" activeCell="C3" sqref="C3"/>
    </sheetView>
  </sheetViews>
  <sheetFormatPr defaultRowHeight="12.75" x14ac:dyDescent="0.25"/>
  <cols>
    <col min="1" max="3" width="73.5703125" style="64" customWidth="1"/>
    <col min="4" max="16384" width="9.140625" style="64"/>
  </cols>
  <sheetData>
    <row r="1" spans="1:3" ht="15.75" customHeight="1" x14ac:dyDescent="0.25">
      <c r="A1" s="74" t="s">
        <v>155</v>
      </c>
    </row>
    <row r="2" spans="1:3" s="66" customFormat="1" ht="15.75" customHeight="1" x14ac:dyDescent="0.25">
      <c r="A2" s="65"/>
    </row>
    <row r="3" spans="1:3" s="67" customFormat="1" ht="31.5" customHeight="1" x14ac:dyDescent="0.25">
      <c r="A3" s="73" t="s">
        <v>112</v>
      </c>
      <c r="B3" s="73" t="s">
        <v>114</v>
      </c>
      <c r="C3" s="73" t="s">
        <v>115</v>
      </c>
    </row>
    <row r="4" spans="1:3" ht="12.75" customHeight="1" x14ac:dyDescent="0.25">
      <c r="A4" s="68" t="s">
        <v>117</v>
      </c>
      <c r="B4" s="68" t="s">
        <v>131</v>
      </c>
      <c r="C4" s="68" t="s">
        <v>140</v>
      </c>
    </row>
    <row r="5" spans="1:3" ht="12.75" customHeight="1" x14ac:dyDescent="0.25">
      <c r="A5" s="68" t="s">
        <v>118</v>
      </c>
      <c r="B5" s="68" t="s">
        <v>132</v>
      </c>
      <c r="C5" s="68" t="s">
        <v>141</v>
      </c>
    </row>
    <row r="6" spans="1:3" ht="12.75" customHeight="1" x14ac:dyDescent="0.25">
      <c r="A6" s="68" t="s">
        <v>119</v>
      </c>
      <c r="B6" s="68" t="s">
        <v>133</v>
      </c>
      <c r="C6" s="80" t="s">
        <v>164</v>
      </c>
    </row>
    <row r="7" spans="1:3" ht="12.75" customHeight="1" x14ac:dyDescent="0.25">
      <c r="A7" s="68" t="s">
        <v>120</v>
      </c>
      <c r="B7" s="68" t="s">
        <v>134</v>
      </c>
      <c r="C7" s="68" t="s">
        <v>142</v>
      </c>
    </row>
    <row r="8" spans="1:3" ht="12.75" customHeight="1" x14ac:dyDescent="0.25">
      <c r="A8" s="68" t="s">
        <v>121</v>
      </c>
      <c r="B8" s="68" t="s">
        <v>135</v>
      </c>
      <c r="C8" s="68" t="s">
        <v>143</v>
      </c>
    </row>
    <row r="9" spans="1:3" ht="12.75" customHeight="1" x14ac:dyDescent="0.25">
      <c r="A9" s="68" t="s">
        <v>122</v>
      </c>
      <c r="B9" s="68" t="s">
        <v>136</v>
      </c>
      <c r="C9" s="68" t="s">
        <v>144</v>
      </c>
    </row>
    <row r="10" spans="1:3" ht="12.75" customHeight="1" x14ac:dyDescent="0.25">
      <c r="A10" s="68" t="s">
        <v>123</v>
      </c>
      <c r="B10" s="68" t="s">
        <v>137</v>
      </c>
      <c r="C10" s="68" t="s">
        <v>145</v>
      </c>
    </row>
    <row r="11" spans="1:3" ht="12.75" customHeight="1" x14ac:dyDescent="0.25">
      <c r="A11" s="68" t="s">
        <v>124</v>
      </c>
      <c r="B11" s="68" t="s">
        <v>138</v>
      </c>
      <c r="C11" s="68" t="s">
        <v>146</v>
      </c>
    </row>
    <row r="12" spans="1:3" ht="12.75" customHeight="1" x14ac:dyDescent="0.25">
      <c r="A12" s="68" t="s">
        <v>125</v>
      </c>
      <c r="B12" s="68" t="s">
        <v>139</v>
      </c>
      <c r="C12" s="68" t="s">
        <v>147</v>
      </c>
    </row>
    <row r="13" spans="1:3" ht="12.75" customHeight="1" x14ac:dyDescent="0.25">
      <c r="A13" s="68" t="s">
        <v>126</v>
      </c>
      <c r="B13" s="69"/>
      <c r="C13" s="68" t="s">
        <v>126</v>
      </c>
    </row>
    <row r="14" spans="1:3" ht="12.75" customHeight="1" x14ac:dyDescent="0.25">
      <c r="A14" s="68" t="s">
        <v>127</v>
      </c>
      <c r="B14" s="70"/>
      <c r="C14" s="68" t="s">
        <v>148</v>
      </c>
    </row>
    <row r="15" spans="1:3" ht="12.75" customHeight="1" x14ac:dyDescent="0.25">
      <c r="A15" s="68" t="s">
        <v>128</v>
      </c>
      <c r="B15" s="70"/>
      <c r="C15" s="68" t="s">
        <v>149</v>
      </c>
    </row>
    <row r="16" spans="1:3" ht="12.75" customHeight="1" x14ac:dyDescent="0.25">
      <c r="A16" s="68" t="s">
        <v>129</v>
      </c>
      <c r="B16" s="70"/>
      <c r="C16" s="68" t="s">
        <v>150</v>
      </c>
    </row>
    <row r="17" spans="1:3" ht="12.75" customHeight="1" x14ac:dyDescent="0.25">
      <c r="A17" s="68" t="s">
        <v>130</v>
      </c>
      <c r="B17" s="71"/>
      <c r="C17" s="72"/>
    </row>
    <row r="18" spans="1:3" ht="12.75" customHeight="1" x14ac:dyDescent="0.25"/>
    <row r="19" spans="1:3" ht="12.75" customHeight="1" x14ac:dyDescent="0.25"/>
    <row r="20" spans="1:3" ht="12.75" customHeight="1" x14ac:dyDescent="0.25"/>
    <row r="21" spans="1:3" ht="12.75" customHeight="1" x14ac:dyDescent="0.25"/>
  </sheetData>
  <sheetProtection formatColumns="0" formatRows="0"/>
  <pageMargins left="0.2" right="0.2" top="0.39370078740157483" bottom="0.39370078740157483" header="0.19685039370078741" footer="0.19685039370078741"/>
  <pageSetup paperSize="9" scale="65" fitToHeight="10" orientation="landscape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9" t="s">
        <v>86</v>
      </c>
      <c r="B1" s="48"/>
      <c r="C1" s="25" t="str">
        <f>CONCATENATE("Вхідний № ",RIGHT(LEFT($C$19,10),3),"/_______")</f>
        <v>Вхідний № 345/_______</v>
      </c>
    </row>
    <row r="2" spans="1:3" s="11" customFormat="1" x14ac:dyDescent="0.25">
      <c r="A2" s="50">
        <f>WORKDAY(Документація!$B$46,-1)</f>
        <v>43111</v>
      </c>
      <c r="B2" s="47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3" t="s">
        <v>0</v>
      </c>
      <c r="B4" s="123">
        <f>'Додаток 1'!$C$3</f>
        <v>0</v>
      </c>
      <c r="C4" s="123"/>
    </row>
    <row r="5" spans="1:3" ht="18" customHeight="1" x14ac:dyDescent="0.25">
      <c r="A5" s="6"/>
      <c r="B5" s="124">
        <f>'Додаток 1'!$C$8</f>
        <v>0</v>
      </c>
      <c r="C5" s="124"/>
    </row>
    <row r="6" spans="1:3" x14ac:dyDescent="0.25">
      <c r="A6" s="14" t="s">
        <v>50</v>
      </c>
      <c r="B6" s="124">
        <f>'Додаток 1'!$C$10</f>
        <v>0</v>
      </c>
      <c r="C6" s="124"/>
    </row>
    <row r="7" spans="1:3" s="2" customFormat="1" ht="18" customHeight="1" x14ac:dyDescent="0.25">
      <c r="A7" s="41"/>
      <c r="B7" s="125">
        <f>'Додаток 1'!$C$11</f>
        <v>0</v>
      </c>
      <c r="C7" s="125"/>
    </row>
    <row r="8" spans="1:3" s="11" customFormat="1" ht="18" customHeight="1" x14ac:dyDescent="0.25">
      <c r="A8" s="41"/>
      <c r="B8" s="124">
        <f>'Додаток 1'!$C$12</f>
        <v>0</v>
      </c>
      <c r="C8" s="124"/>
    </row>
    <row r="9" spans="1:3" s="11" customFormat="1" ht="18" customHeight="1" x14ac:dyDescent="0.25">
      <c r="A9" s="15"/>
      <c r="B9" s="45"/>
      <c r="C9" s="46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21" t="s">
        <v>37</v>
      </c>
      <c r="C11" s="121"/>
    </row>
    <row r="12" spans="1:3" ht="131.25" customHeight="1" x14ac:dyDescent="0.25">
      <c r="A12" s="7"/>
      <c r="B12" s="122" t="str">
        <f>Документація!$B$3</f>
        <v>Складська техніка</v>
      </c>
      <c r="C12" s="12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4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89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tender-345@foxtrot.kiev.ua</v>
      </c>
    </row>
    <row r="20" spans="3:3" x14ac:dyDescent="0.25">
      <c r="C20" s="26" t="s">
        <v>71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2017-12-27T09:18:35Z</dcterms:modified>
</cp:coreProperties>
</file>