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1'!$A$26:$M$45</definedName>
  </definedNames>
  <calcPr calcId="145621" iterateDelta="1E-4"/>
</workbook>
</file>

<file path=xl/calcChain.xml><?xml version="1.0" encoding="utf-8"?>
<calcChain xmlns="http://schemas.openxmlformats.org/spreadsheetml/2006/main">
  <c r="L37" i="3" l="1"/>
  <c r="K37" i="3"/>
  <c r="J37" i="3"/>
  <c r="I37" i="3"/>
  <c r="I28" i="3" l="1"/>
  <c r="J28" i="3"/>
  <c r="K28" i="3"/>
  <c r="L28" i="3"/>
  <c r="I29" i="3"/>
  <c r="J29" i="3"/>
  <c r="K29" i="3"/>
  <c r="L29" i="3"/>
  <c r="I30" i="3"/>
  <c r="J30" i="3"/>
  <c r="K30" i="3"/>
  <c r="L30" i="3"/>
  <c r="I31" i="3"/>
  <c r="J31" i="3"/>
  <c r="K31" i="3"/>
  <c r="L31" i="3"/>
  <c r="I32" i="3"/>
  <c r="J32" i="3"/>
  <c r="K32" i="3"/>
  <c r="L32" i="3"/>
  <c r="I33" i="3"/>
  <c r="J33" i="3"/>
  <c r="K33" i="3"/>
  <c r="L33" i="3"/>
  <c r="I34" i="3"/>
  <c r="J34" i="3"/>
  <c r="K34" i="3"/>
  <c r="L34" i="3"/>
  <c r="I35" i="3"/>
  <c r="J35" i="3"/>
  <c r="K35" i="3"/>
  <c r="L35" i="3"/>
  <c r="I36" i="3"/>
  <c r="J36" i="3"/>
  <c r="K36" i="3"/>
  <c r="L36" i="3"/>
  <c r="I38" i="3"/>
  <c r="J38" i="3"/>
  <c r="K38" i="3"/>
  <c r="L38" i="3"/>
  <c r="I39" i="3"/>
  <c r="J39" i="3"/>
  <c r="K39" i="3"/>
  <c r="L39" i="3"/>
  <c r="I40" i="3"/>
  <c r="J40" i="3"/>
  <c r="K40" i="3"/>
  <c r="L40" i="3"/>
  <c r="I41" i="3"/>
  <c r="J41" i="3"/>
  <c r="K41" i="3"/>
  <c r="L41" i="3"/>
  <c r="I42" i="3"/>
  <c r="J42" i="3"/>
  <c r="K42" i="3"/>
  <c r="L42" i="3"/>
  <c r="I43" i="3"/>
  <c r="J43" i="3"/>
  <c r="K43" i="3"/>
  <c r="L43" i="3"/>
  <c r="L27" i="3"/>
  <c r="K27" i="3"/>
  <c r="J27" i="3"/>
  <c r="I27" i="3"/>
  <c r="J44" i="3" l="1"/>
  <c r="K44" i="3"/>
  <c r="I44" i="3"/>
  <c r="H2" i="3" l="1"/>
  <c r="H1" i="3"/>
  <c r="A2" i="1"/>
  <c r="B5" i="1"/>
  <c r="B39" i="2"/>
  <c r="B7" i="1"/>
  <c r="B6" i="1"/>
  <c r="B8" i="1"/>
  <c r="B4" i="1"/>
  <c r="A2" i="3"/>
  <c r="B12" i="1"/>
  <c r="C19" i="1"/>
  <c r="C1" i="1" s="1"/>
  <c r="L44" i="3" l="1"/>
</calcChain>
</file>

<file path=xl/sharedStrings.xml><?xml version="1.0" encoding="utf-8"?>
<sst xmlns="http://schemas.openxmlformats.org/spreadsheetml/2006/main" count="179" uniqueCount="164">
  <si>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</si>
  <si>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</si>
  <si>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</si>
  <si>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</si>
  <si>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</si>
  <si>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</si>
  <si>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</si>
  <si>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</si>
  <si>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</si>
  <si>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</si>
  <si>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</si>
  <si>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</si>
  <si>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</si>
  <si>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</si>
  <si>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</si>
  <si>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</si>
  <si>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</si>
  <si>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</si>
  <si>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</si>
  <si>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</si>
  <si>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</si>
  <si>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</si>
  <si>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</si>
  <si>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</si>
  <si>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</si>
  <si>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</si>
  <si>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</si>
  <si>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</si>
  <si>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</si>
  <si>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</si>
  <si>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</si>
  <si>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</si>
  <si>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</si>
  <si>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</si>
  <si>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</si>
  <si>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</si>
  <si>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</si>
  <si>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</si>
  <si>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</si>
  <si>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</si>
  <si>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</si>
  <si>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</si>
  <si>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</si>
  <si>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</si>
  <si>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</si>
  <si>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</si>
  <si>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</si>
  <si>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</si>
  <si>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</si>
  <si>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</si>
  <si>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</si>
  <si>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</si>
  <si>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</si>
  <si>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</si>
  <si>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</si>
  <si>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</si>
  <si>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</si>
  <si>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</si>
  <si>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</si>
  <si>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</si>
  <si>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</si>
  <si>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</si>
  <si>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</si>
  <si>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</si>
  <si>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</si>
  <si>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</si>
  <si>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</si>
  <si>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</si>
  <si>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</si>
  <si>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</si>
  <si>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</si>
  <si>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</si>
  <si>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</si>
  <si>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</si>
  <si>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</si>
  <si>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</si>
  <si>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</si>
  <si>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</si>
  <si>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</si>
  <si>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</si>
  <si>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</si>
  <si>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</si>
  <si>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</si>
  <si>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</si>
  <si>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</si>
  <si>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</si>
  <si>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Місце розкриття пропозицій: м. Київ, 04112, вул. Дорогожицька,1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</si>
  <si>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</si>
  <si>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Сума закупівлі на рік, грн. з ПДВ:</t>
  </si>
  <si>
    <t>Вказати основних клієнтів за напрямком даної закупівлі.</t>
  </si>
  <si>
    <t>Примітки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</si>
  <si>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</si>
  <si>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</si>
  <si>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</si>
  <si>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Документ, що засвідчує повноваження керівника (виписка з статуту тощо);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</si>
  <si>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</si>
  <si>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</si>
  <si>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</si>
  <si>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(229х324 мм).</t>
  </si>
  <si>
    <t>Додаток 1. Комерційна пропозиція на закупівлю</t>
  </si>
  <si>
    <t>Офіційний сайт компанії Учасника (за наявності)</t>
  </si>
  <si>
    <t>Термін подачі пропозиції включно до</t>
  </si>
  <si>
    <t>tender-381@foxtrot.kiev.ua</t>
  </si>
  <si>
    <t>•  Лист у довільній формі про наявність викладачів відповідної кваліфікації;</t>
  </si>
  <si>
    <t>Тендерна пропозиція переможця процедури закупівлі має бути зафіксована в гривнях до повного виконання зобов'язань по Договору. Підтвердити.</t>
  </si>
  <si>
    <t>№ п/п</t>
  </si>
  <si>
    <t>Вид навчання</t>
  </si>
  <si>
    <t>Навчання посадових осіб:</t>
  </si>
  <si>
    <t>З питань охорони праці посадових осіб, фахівців та членів комісій з перевірки знань з питань охорони праці</t>
  </si>
  <si>
    <t>З питань пожежної безпеки керівників, посадових осіб, відповідальних за стан пожежної безпеки</t>
  </si>
  <si>
    <t>З «Правил безпеки систем газопостачання України»</t>
  </si>
  <si>
    <t>З «Правил будови і безпечної експлуатації ліфтів»</t>
  </si>
  <si>
    <t>З «Правил будови і безпечної експлуатації посудин, що працюють під тиском»</t>
  </si>
  <si>
    <t>З «Правил ТЕ та правил БЕ електроустановок споживачів»</t>
  </si>
  <si>
    <t>З «Правил будови і безпечної експлуатації ескалаторів»</t>
  </si>
  <si>
    <t>Навчання робітників:</t>
  </si>
  <si>
    <t>За професією "Водій електронавантажувача"</t>
  </si>
  <si>
    <t>З безпечної експлуатації ліфтів</t>
  </si>
  <si>
    <t>З безпечної експлуатації газового обладнання</t>
  </si>
  <si>
    <t>З електробезпеки</t>
  </si>
  <si>
    <t>З пожежно-технічного мінімуму</t>
  </si>
  <si>
    <t>З «Правил ОП при експлуатації вантажопідіймальних кранів та інших підіймальних пристроїв"</t>
  </si>
  <si>
    <t>З «Правил ТЕ та правил БЕ теплових установок та мереж споживачів»</t>
  </si>
  <si>
    <t>З «Правил охорони праці при виконанні робіт на висоті»</t>
  </si>
  <si>
    <t>•  Копію ліцензії Міністерства освіти і науки України на надання освітніх послуг навчальними закладами (для робітничих професій підвищеної небезпеки);</t>
  </si>
  <si>
    <t>•  Копію свідоцтва Держгіпромнагляду про внесення до переліку суб'єктів господарювання, які здійснюють навчання з питань охорони праці посадових осіб (мають зареєстровану Декларацію про надання цих послуг на комерційній основі);</t>
  </si>
  <si>
    <t>Підтвердити наявність ліцензії Міністерства освіти і науки України на надання освітніх послуг навчальними закладами (для робітничих професій підвищеної небезпеки).</t>
  </si>
  <si>
    <t>Підтвердити наявність свідоцтва Держгіпромнагляду про внесення до переліку суб'єктів господарювання, які здійснюють навчання з питань охорони праці посадових осіб (мають зареєстровану Декларацію про надання цих послуг на комерційній основі).</t>
  </si>
  <si>
    <t>З безпечних прийомів та методів роботи при експлуатації електронавантажувачів</t>
  </si>
  <si>
    <t>Детальні характеристики предмету закупівлі надано у Додатку 1.</t>
  </si>
  <si>
    <t>Навчання з охорони праці</t>
  </si>
  <si>
    <t>Кількість навчань на рік
Лот ФТД</t>
  </si>
  <si>
    <t>Кількість навчань на рік
Лот ЮК</t>
  </si>
  <si>
    <t>Кількість навчань на рік
Лот МП</t>
  </si>
  <si>
    <t>Кількість навчань на рік
Лот DDG</t>
  </si>
  <si>
    <t>Сума на рік Лот ФТД,
грн. з ПДВ</t>
  </si>
  <si>
    <t>Сума на рік Лот ЮК,
грн. з ПДВ</t>
  </si>
  <si>
    <t>Сума на рік Лот МП,
грн. з ПДВ</t>
  </si>
  <si>
    <t>Сума на рік Лот DDG,
грн. з ПДВ</t>
  </si>
  <si>
    <t>Ціна навчання 1 особи, грн. з ПДВ</t>
  </si>
  <si>
    <t>Підтвердити можливість проведення дистанційного навчання для ІТР і робочих професій відповідно до замовлень Замовника на протязі дії Договору.</t>
  </si>
  <si>
    <t>Договір має відповідати всім умовам, які були зазначені в акцептованій пропозиції Учасника.
Проект Договору додається.</t>
  </si>
  <si>
    <t>З переможцем буде укладено один або кілька договорів по кожному з Лотів.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</si>
  <si>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</si>
  <si>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</si>
  <si>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</si>
  <si>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</si>
  <si>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</si>
  <si>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</si>
  <si>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</si>
  <si>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</si>
  <si>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</si>
  <si>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</si>
  <si>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</si>
  <si>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</si>
  <si>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</si>
  <si>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</si>
  <si>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</si>
  <si>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</si>
  <si>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 безпечної експлуатації автомобілів з газобалонними установками</t>
  </si>
  <si>
    <t>17</t>
  </si>
  <si>
    <t>Критеріями вибора переможця є:
- ціна пропозиції;
- можливість проведення дистанційного навчання.</t>
  </si>
  <si>
    <t>Підтвердити наявність викладачів відповідної кваліфікації.</t>
  </si>
  <si>
    <t>Умови оплати: безготівкова оплата протягом 5-ти банківських днів по факту виконання послуг та надання всіх бухгалтерських документів (рахунок-фактура, акт виконаних робіт, зареєстрована податкова накладна). Підтвердити або вказати свої умови.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</si>
</sst>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_р_._-;\-* #,##0_р_._-;_-* &quot;-&quot;??_р_._-;_-@_-"/>
  </numFmts>
  <fonts count="33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8"/>
      <color indexed="8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9"/>
      <color indexed="8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8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164" fontId="16" fillId="0" borderId="2" xfId="2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1" fillId="0" borderId="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left"/>
    </xf>
    <xf numFmtId="0" fontId="22" fillId="0" borderId="0" xfId="0" applyFont="1" applyFill="1" applyAlignment="1">
      <alignment vertical="center"/>
    </xf>
    <xf numFmtId="165" fontId="22" fillId="0" borderId="0" xfId="0" applyNumberFormat="1" applyFont="1" applyAlignment="1">
      <alignment horizontal="left" vertical="center"/>
    </xf>
    <xf numFmtId="0" fontId="21" fillId="0" borderId="4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6" fillId="0" borderId="0" xfId="0" applyFont="1" applyBorder="1" applyAlignment="1">
      <alignment vertical="top"/>
    </xf>
    <xf numFmtId="0" fontId="15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164" fontId="23" fillId="0" borderId="0" xfId="0" applyNumberFormat="1" applyFont="1" applyFill="1" applyAlignment="1">
      <alignment vertical="center" wrapText="1"/>
    </xf>
    <xf numFmtId="4" fontId="29" fillId="0" borderId="2" xfId="3" applyNumberFormat="1" applyFont="1" applyFill="1" applyBorder="1" applyAlignment="1">
      <alignment horizontal="center" vertical="center" wrapText="1"/>
    </xf>
    <xf numFmtId="0" fontId="29" fillId="0" borderId="2" xfId="3" applyFont="1" applyFill="1" applyBorder="1" applyAlignment="1">
      <alignment horizontal="center" vertical="center" wrapText="1"/>
    </xf>
    <xf numFmtId="4" fontId="29" fillId="0" borderId="2" xfId="4" applyNumberFormat="1" applyFont="1" applyFill="1" applyBorder="1" applyAlignment="1">
      <alignment horizontal="center" vertical="center" wrapText="1"/>
    </xf>
    <xf numFmtId="4" fontId="29" fillId="0" borderId="2" xfId="4" applyNumberFormat="1" applyFont="1" applyFill="1" applyBorder="1" applyAlignment="1">
      <alignment horizontal="left" vertical="center" wrapText="1"/>
    </xf>
    <xf numFmtId="4" fontId="29" fillId="0" borderId="2" xfId="3" applyNumberFormat="1" applyFont="1" applyFill="1" applyBorder="1" applyAlignment="1">
      <alignment horizontal="right" vertical="center" wrapText="1"/>
    </xf>
    <xf numFmtId="49" fontId="28" fillId="0" borderId="2" xfId="0" applyNumberFormat="1" applyFont="1" applyBorder="1" applyAlignment="1">
      <alignment horizontal="right" vertical="center" wrapText="1"/>
    </xf>
    <xf numFmtId="4" fontId="17" fillId="0" borderId="6" xfId="3" applyNumberFormat="1" applyFont="1" applyFill="1" applyBorder="1" applyAlignment="1">
      <alignment horizontal="left" vertical="center" wrapText="1"/>
    </xf>
    <xf numFmtId="4" fontId="17" fillId="0" borderId="7" xfId="3" applyNumberFormat="1" applyFont="1" applyFill="1" applyBorder="1" applyAlignment="1">
      <alignment horizontal="left" vertical="center" wrapText="1"/>
    </xf>
    <xf numFmtId="167" fontId="30" fillId="0" borderId="6" xfId="2" applyNumberFormat="1" applyFont="1" applyBorder="1" applyAlignment="1">
      <alignment horizontal="left" vertical="center" wrapText="1"/>
    </xf>
    <xf numFmtId="167" fontId="30" fillId="0" borderId="7" xfId="2" applyNumberFormat="1" applyFont="1" applyBorder="1" applyAlignment="1">
      <alignment horizontal="left" vertical="center" wrapText="1"/>
    </xf>
    <xf numFmtId="168" fontId="16" fillId="0" borderId="2" xfId="2" applyNumberFormat="1" applyFont="1" applyBorder="1" applyAlignment="1">
      <alignment horizontal="right" vertical="center" wrapText="1" indent="2"/>
    </xf>
    <xf numFmtId="0" fontId="26" fillId="0" borderId="0" xfId="0" applyFont="1" applyAlignment="1">
      <alignment vertical="center" wrapText="1"/>
    </xf>
    <xf numFmtId="165" fontId="31" fillId="0" borderId="5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6" fillId="0" borderId="6" xfId="3" applyFont="1" applyFill="1" applyBorder="1" applyAlignment="1">
      <alignment horizontal="left" vertical="center" wrapText="1" indent="4"/>
    </xf>
    <xf numFmtId="0" fontId="16" fillId="0" borderId="9" xfId="3" applyFont="1" applyFill="1" applyBorder="1" applyAlignment="1">
      <alignment horizontal="left" vertical="center" wrapText="1" indent="4"/>
    </xf>
    <xf numFmtId="0" fontId="16" fillId="0" borderId="7" xfId="3" applyFont="1" applyFill="1" applyBorder="1" applyAlignment="1">
      <alignment horizontal="left" vertical="center" wrapText="1" indent="4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 indent="4"/>
    </xf>
    <xf numFmtId="0" fontId="15" fillId="0" borderId="9" xfId="0" applyFont="1" applyBorder="1" applyAlignment="1">
      <alignment horizontal="left" vertical="center" wrapText="1" indent="4"/>
    </xf>
    <xf numFmtId="0" fontId="15" fillId="0" borderId="7" xfId="0" applyFont="1" applyBorder="1" applyAlignment="1">
      <alignment horizontal="left" vertical="center" wrapText="1" indent="4"/>
    </xf>
    <xf numFmtId="49" fontId="15" fillId="0" borderId="6" xfId="1" applyNumberFormat="1" applyFont="1" applyFill="1" applyBorder="1" applyAlignment="1">
      <alignment horizontal="left" vertical="center" wrapText="1"/>
    </xf>
    <xf numFmtId="49" fontId="15" fillId="0" borderId="9" xfId="1" applyNumberFormat="1" applyFont="1" applyFill="1" applyBorder="1" applyAlignment="1">
      <alignment horizontal="left" vertical="center" wrapText="1"/>
    </xf>
    <xf numFmtId="49" fontId="15" fillId="0" borderId="7" xfId="1" applyNumberFormat="1" applyFont="1" applyFill="1" applyBorder="1" applyAlignment="1">
      <alignment horizontal="left" vertical="center" wrapText="1"/>
    </xf>
    <xf numFmtId="167" fontId="15" fillId="0" borderId="6" xfId="2" applyNumberFormat="1" applyFont="1" applyFill="1" applyBorder="1" applyAlignment="1">
      <alignment horizontal="left" vertical="center" wrapText="1"/>
    </xf>
    <xf numFmtId="167" fontId="15" fillId="0" borderId="9" xfId="2" applyNumberFormat="1" applyFont="1" applyFill="1" applyBorder="1" applyAlignment="1">
      <alignment horizontal="left" vertical="center" wrapText="1"/>
    </xf>
    <xf numFmtId="167" fontId="15" fillId="0" borderId="7" xfId="2" applyNumberFormat="1" applyFont="1" applyFill="1" applyBorder="1" applyAlignment="1">
      <alignment horizontal="left" vertical="center" wrapText="1"/>
    </xf>
    <xf numFmtId="166" fontId="15" fillId="0" borderId="6" xfId="0" applyNumberFormat="1" applyFont="1" applyFill="1" applyBorder="1" applyAlignment="1">
      <alignment horizontal="left" vertical="center" wrapText="1"/>
    </xf>
    <xf numFmtId="166" fontId="15" fillId="0" borderId="9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left" vertical="center" wrapText="1" indent="4"/>
    </xf>
    <xf numFmtId="0" fontId="6" fillId="0" borderId="1" xfId="0" applyFont="1" applyBorder="1" applyAlignment="1">
      <alignment horizontal="left" vertical="center" wrapText="1" indent="4"/>
    </xf>
    <xf numFmtId="0" fontId="23" fillId="0" borderId="6" xfId="0" applyFont="1" applyBorder="1" applyAlignment="1">
      <alignment horizontal="left" vertical="center" wrapText="1" indent="4"/>
    </xf>
    <xf numFmtId="0" fontId="23" fillId="0" borderId="9" xfId="0" applyFont="1" applyBorder="1" applyAlignment="1">
      <alignment horizontal="left" vertical="center" wrapText="1" indent="4"/>
    </xf>
    <xf numFmtId="0" fontId="23" fillId="0" borderId="7" xfId="0" applyFont="1" applyBorder="1" applyAlignment="1">
      <alignment horizontal="left" vertical="center" wrapText="1" indent="4"/>
    </xf>
    <xf numFmtId="49" fontId="23" fillId="0" borderId="6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>
      <alignment horizontal="left" vertical="center" wrapText="1" indent="4"/>
    </xf>
    <xf numFmtId="0" fontId="16" fillId="0" borderId="9" xfId="0" applyFont="1" applyBorder="1" applyAlignment="1">
      <alignment horizontal="left" vertical="center" wrapText="1" indent="4"/>
    </xf>
    <xf numFmtId="0" fontId="16" fillId="0" borderId="7" xfId="0" applyFont="1" applyBorder="1" applyAlignment="1">
      <alignment horizontal="left" vertical="center" wrapText="1" indent="4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164" fontId="32" fillId="0" borderId="2" xfId="2" applyFont="1" applyFill="1" applyBorder="1" applyAlignment="1" applyProtection="1">
      <alignment vertical="center" wrapText="1"/>
      <protection locked="0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381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77"/>
  <sheetViews>
    <sheetView showGridLines="0" showZeros="0" tabSelected="1" defaultGridColor="0" colorId="22" zoomScaleNormal="100" workbookViewId="0">
      <pane ySplit="1" topLeftCell="A2" activePane="bottomLeft" state="frozen"/>
      <selection pane="bottomLeft" sqref="A1:B1"/>
    </sheetView>
  </sheetViews>
  <sheetFormatPr defaultColWidth="0" defaultRowHeight="14.25" zeroHeight="1" x14ac:dyDescent="0.25"/>
  <cols>
    <col min="1" max="1" width="21.7109375" style="9" customWidth="1"/>
    <col min="2" max="2" width="76.28515625" style="38" customWidth="1"/>
    <col min="3" max="16384" width="9.140625" style="9" hidden="1"/>
  </cols>
  <sheetData>
    <row r="1" spans="1:3" ht="18" customHeight="1" x14ac:dyDescent="0.25">
      <c r="A1" s="76" t="s">
        <v>34</v>
      </c>
      <c r="B1" s="76"/>
      <c r="C1" s="8"/>
    </row>
    <row r="2" spans="1:3" ht="14.25" customHeight="1" x14ac:dyDescent="0.25">
      <c r="A2" s="77" t="s">
        <v>75</v>
      </c>
      <c r="B2" s="78"/>
      <c r="C2" s="8"/>
    </row>
    <row r="3" spans="1:3" ht="31.5" customHeight="1" x14ac:dyDescent="0.25">
      <c r="A3" s="71" t="s">
        <v>76</v>
      </c>
      <c r="B3" s="12" t="s">
        <v>130</v>
      </c>
      <c r="C3" s="53"/>
    </row>
    <row r="4" spans="1:3" ht="14.25" customHeight="1" x14ac:dyDescent="0.25">
      <c r="A4" s="72"/>
      <c r="B4" s="16" t="s">
        <v>129</v>
      </c>
    </row>
    <row r="5" spans="1:3" ht="14.25" customHeight="1" x14ac:dyDescent="0.25">
      <c r="A5" s="73"/>
      <c r="B5" s="16" t="s">
        <v>142</v>
      </c>
    </row>
    <row r="6" spans="1:3" ht="14.25" customHeight="1" x14ac:dyDescent="0.25">
      <c r="A6" s="71" t="s">
        <v>77</v>
      </c>
      <c r="B6" s="29" t="s">
        <v>5</v>
      </c>
    </row>
    <row r="7" spans="1:3" ht="14.25" customHeight="1" x14ac:dyDescent="0.25">
      <c r="A7" s="72"/>
      <c r="B7" s="16" t="s">
        <v>82</v>
      </c>
    </row>
    <row r="8" spans="1:3" ht="14.25" customHeight="1" x14ac:dyDescent="0.25">
      <c r="A8" s="72"/>
      <c r="B8" s="40" t="s">
        <v>85</v>
      </c>
    </row>
    <row r="9" spans="1:3" ht="14.25" customHeight="1" x14ac:dyDescent="0.25">
      <c r="A9" s="72"/>
      <c r="B9" s="51" t="s">
        <v>102</v>
      </c>
    </row>
    <row r="10" spans="1:3" ht="14.25" customHeight="1" x14ac:dyDescent="0.25">
      <c r="A10" s="72"/>
      <c r="B10" s="16" t="s">
        <v>6</v>
      </c>
    </row>
    <row r="11" spans="1:3" ht="28.5" customHeight="1" x14ac:dyDescent="0.25">
      <c r="A11" s="73"/>
      <c r="B11" s="30" t="s">
        <v>7</v>
      </c>
    </row>
    <row r="12" spans="1:3" ht="14.25" customHeight="1" x14ac:dyDescent="0.25">
      <c r="A12" s="74" t="s">
        <v>70</v>
      </c>
      <c r="B12" s="75"/>
    </row>
    <row r="13" spans="1:3" ht="42.75" customHeight="1" x14ac:dyDescent="0.25">
      <c r="A13" s="71" t="s">
        <v>8</v>
      </c>
      <c r="B13" s="29" t="s">
        <v>9</v>
      </c>
    </row>
    <row r="14" spans="1:3" ht="14.25" customHeight="1" x14ac:dyDescent="0.25">
      <c r="A14" s="72"/>
      <c r="B14" s="32" t="s">
        <v>33</v>
      </c>
    </row>
    <row r="15" spans="1:3" ht="42.75" customHeight="1" x14ac:dyDescent="0.25">
      <c r="A15" s="73"/>
      <c r="B15" s="30" t="s">
        <v>84</v>
      </c>
    </row>
    <row r="16" spans="1:3" ht="14.25" customHeight="1" x14ac:dyDescent="0.25">
      <c r="A16" s="74" t="s">
        <v>71</v>
      </c>
      <c r="B16" s="75"/>
    </row>
    <row r="17" spans="1:2" ht="14.25" customHeight="1" x14ac:dyDescent="0.25">
      <c r="A17" s="71" t="s">
        <v>10</v>
      </c>
      <c r="B17" s="29" t="s">
        <v>11</v>
      </c>
    </row>
    <row r="18" spans="1:2" ht="42.75" customHeight="1" x14ac:dyDescent="0.25">
      <c r="A18" s="72"/>
      <c r="B18" s="16" t="s">
        <v>98</v>
      </c>
    </row>
    <row r="19" spans="1:2" ht="42.75" customHeight="1" x14ac:dyDescent="0.25">
      <c r="A19" s="73"/>
      <c r="B19" s="32" t="s">
        <v>62</v>
      </c>
    </row>
    <row r="20" spans="1:2" ht="14.25" customHeight="1" x14ac:dyDescent="0.25">
      <c r="A20" s="71" t="s">
        <v>12</v>
      </c>
      <c r="B20" s="29" t="s">
        <v>30</v>
      </c>
    </row>
    <row r="21" spans="1:2" ht="29.25" customHeight="1" x14ac:dyDescent="0.25">
      <c r="A21" s="72"/>
      <c r="B21" s="52" t="s">
        <v>91</v>
      </c>
    </row>
    <row r="22" spans="1:2" ht="14.25" customHeight="1" x14ac:dyDescent="0.25">
      <c r="A22" s="72"/>
      <c r="B22" s="16" t="s">
        <v>31</v>
      </c>
    </row>
    <row r="23" spans="1:2" ht="14.25" customHeight="1" x14ac:dyDescent="0.25">
      <c r="A23" s="72"/>
      <c r="B23" s="52" t="s">
        <v>95</v>
      </c>
    </row>
    <row r="24" spans="1:2" ht="14.25" customHeight="1" x14ac:dyDescent="0.25">
      <c r="A24" s="72"/>
      <c r="B24" s="52" t="s">
        <v>92</v>
      </c>
    </row>
    <row r="25" spans="1:2" ht="14.25" customHeight="1" x14ac:dyDescent="0.25">
      <c r="A25" s="72"/>
      <c r="B25" s="52" t="s">
        <v>93</v>
      </c>
    </row>
    <row r="26" spans="1:2" ht="28.5" customHeight="1" x14ac:dyDescent="0.25">
      <c r="A26" s="72"/>
      <c r="B26" s="52" t="s">
        <v>94</v>
      </c>
    </row>
    <row r="27" spans="1:2" ht="42.75" customHeight="1" x14ac:dyDescent="0.25">
      <c r="A27" s="72"/>
      <c r="B27" s="52" t="s">
        <v>124</v>
      </c>
    </row>
    <row r="28" spans="1:2" ht="57" customHeight="1" x14ac:dyDescent="0.25">
      <c r="A28" s="72"/>
      <c r="B28" s="52" t="s">
        <v>125</v>
      </c>
    </row>
    <row r="29" spans="1:2" ht="28.5" customHeight="1" x14ac:dyDescent="0.25">
      <c r="A29" s="72"/>
      <c r="B29" s="52" t="s">
        <v>103</v>
      </c>
    </row>
    <row r="30" spans="1:2" ht="71.25" customHeight="1" x14ac:dyDescent="0.25">
      <c r="A30" s="25" t="s">
        <v>96</v>
      </c>
      <c r="B30" s="50" t="s">
        <v>97</v>
      </c>
    </row>
    <row r="31" spans="1:2" ht="28.5" customHeight="1" x14ac:dyDescent="0.25">
      <c r="A31" s="71" t="s">
        <v>13</v>
      </c>
      <c r="B31" s="29" t="s">
        <v>32</v>
      </c>
    </row>
    <row r="32" spans="1:2" ht="14.25" customHeight="1" x14ac:dyDescent="0.25">
      <c r="A32" s="72"/>
      <c r="B32" s="52" t="s">
        <v>57</v>
      </c>
    </row>
    <row r="33" spans="1:2" ht="14.25" customHeight="1" x14ac:dyDescent="0.25">
      <c r="A33" s="72"/>
      <c r="B33" s="52" t="s">
        <v>64</v>
      </c>
    </row>
    <row r="34" spans="1:2" ht="28.5" customHeight="1" x14ac:dyDescent="0.25">
      <c r="A34" s="73"/>
      <c r="B34" s="52" t="s">
        <v>65</v>
      </c>
    </row>
    <row r="35" spans="1:2" ht="14.25" customHeight="1" x14ac:dyDescent="0.25">
      <c r="A35" s="74" t="s">
        <v>72</v>
      </c>
      <c r="B35" s="75"/>
    </row>
    <row r="36" spans="1:2" ht="14.25" customHeight="1" x14ac:dyDescent="0.25">
      <c r="A36" s="71" t="s">
        <v>14</v>
      </c>
      <c r="B36" s="29" t="s">
        <v>15</v>
      </c>
    </row>
    <row r="37" spans="1:2" ht="42.75" customHeight="1" x14ac:dyDescent="0.25">
      <c r="A37" s="72"/>
      <c r="B37" s="16" t="s">
        <v>87</v>
      </c>
    </row>
    <row r="38" spans="1:2" ht="28.5" customHeight="1" x14ac:dyDescent="0.25">
      <c r="A38" s="72"/>
      <c r="B38" s="16" t="s">
        <v>55</v>
      </c>
    </row>
    <row r="39" spans="1:2" ht="14.25" customHeight="1" x14ac:dyDescent="0.25">
      <c r="A39" s="73"/>
      <c r="B39" s="31" t="str">
        <f>$B$9</f>
        <v>tender-381@foxtrot.kiev.ua</v>
      </c>
    </row>
    <row r="40" spans="1:2" ht="14.25" customHeight="1" x14ac:dyDescent="0.25">
      <c r="A40" s="71" t="s">
        <v>16</v>
      </c>
      <c r="B40" s="47" t="s">
        <v>86</v>
      </c>
    </row>
    <row r="41" spans="1:2" ht="14.25" customHeight="1" x14ac:dyDescent="0.25">
      <c r="A41" s="72"/>
      <c r="B41" s="40" t="s">
        <v>79</v>
      </c>
    </row>
    <row r="42" spans="1:2" ht="14.25" customHeight="1" x14ac:dyDescent="0.25">
      <c r="A42" s="72"/>
      <c r="B42" s="70">
        <v>43186</v>
      </c>
    </row>
    <row r="43" spans="1:2" ht="42.75" customHeight="1" x14ac:dyDescent="0.25">
      <c r="A43" s="73"/>
      <c r="B43" s="48" t="s">
        <v>80</v>
      </c>
    </row>
    <row r="44" spans="1:2" ht="71.25" customHeight="1" x14ac:dyDescent="0.25">
      <c r="A44" s="71" t="s">
        <v>17</v>
      </c>
      <c r="B44" s="29" t="s">
        <v>78</v>
      </c>
    </row>
    <row r="45" spans="1:2" ht="28.5" customHeight="1" x14ac:dyDescent="0.25">
      <c r="A45" s="72"/>
      <c r="B45" s="16" t="s">
        <v>18</v>
      </c>
    </row>
    <row r="46" spans="1:2" ht="14.25" customHeight="1" x14ac:dyDescent="0.25">
      <c r="A46" s="73"/>
      <c r="B46" s="16" t="s">
        <v>19</v>
      </c>
    </row>
    <row r="47" spans="1:2" ht="14.25" customHeight="1" x14ac:dyDescent="0.25">
      <c r="A47" s="74" t="s">
        <v>73</v>
      </c>
      <c r="B47" s="75"/>
    </row>
    <row r="48" spans="1:2" ht="42.75" customHeight="1" x14ac:dyDescent="0.25">
      <c r="A48" s="71" t="s">
        <v>20</v>
      </c>
      <c r="B48" s="34" t="s">
        <v>161</v>
      </c>
    </row>
    <row r="49" spans="1:2" ht="42.75" customHeight="1" x14ac:dyDescent="0.25">
      <c r="A49" s="72"/>
      <c r="B49" s="33" t="s">
        <v>66</v>
      </c>
    </row>
    <row r="50" spans="1:2" ht="28.5" customHeight="1" x14ac:dyDescent="0.25">
      <c r="A50" s="72"/>
      <c r="B50" s="33" t="s">
        <v>54</v>
      </c>
    </row>
    <row r="51" spans="1:2" ht="14.25" customHeight="1" x14ac:dyDescent="0.25">
      <c r="A51" s="73"/>
      <c r="B51" s="35" t="s">
        <v>63</v>
      </c>
    </row>
    <row r="52" spans="1:2" ht="57" customHeight="1" x14ac:dyDescent="0.25">
      <c r="A52" s="17" t="s">
        <v>21</v>
      </c>
      <c r="B52" s="16" t="s">
        <v>22</v>
      </c>
    </row>
    <row r="53" spans="1:2" ht="14.25" customHeight="1" x14ac:dyDescent="0.25">
      <c r="A53" s="71" t="s">
        <v>23</v>
      </c>
      <c r="B53" s="29" t="s">
        <v>24</v>
      </c>
    </row>
    <row r="54" spans="1:2" ht="28.5" customHeight="1" x14ac:dyDescent="0.25">
      <c r="A54" s="72"/>
      <c r="B54" s="52" t="s">
        <v>58</v>
      </c>
    </row>
    <row r="55" spans="1:2" ht="14.25" customHeight="1" x14ac:dyDescent="0.25">
      <c r="A55" s="72"/>
      <c r="B55" s="52" t="s">
        <v>59</v>
      </c>
    </row>
    <row r="56" spans="1:2" ht="42.75" customHeight="1" x14ac:dyDescent="0.25">
      <c r="A56" s="73"/>
      <c r="B56" s="30" t="s">
        <v>52</v>
      </c>
    </row>
    <row r="57" spans="1:2" ht="14.25" customHeight="1" x14ac:dyDescent="0.25">
      <c r="A57" s="71" t="s">
        <v>25</v>
      </c>
      <c r="B57" s="29" t="s">
        <v>26</v>
      </c>
    </row>
    <row r="58" spans="1:2" ht="14.25" customHeight="1" x14ac:dyDescent="0.25">
      <c r="A58" s="72"/>
      <c r="B58" s="52" t="s">
        <v>60</v>
      </c>
    </row>
    <row r="59" spans="1:2" ht="28.5" customHeight="1" x14ac:dyDescent="0.25">
      <c r="A59" s="72"/>
      <c r="B59" s="52" t="s">
        <v>61</v>
      </c>
    </row>
    <row r="60" spans="1:2" ht="42.75" customHeight="1" x14ac:dyDescent="0.25">
      <c r="A60" s="73"/>
      <c r="B60" s="30" t="s">
        <v>27</v>
      </c>
    </row>
    <row r="61" spans="1:2" ht="14.25" customHeight="1" x14ac:dyDescent="0.25">
      <c r="A61" s="74" t="s">
        <v>74</v>
      </c>
      <c r="B61" s="75"/>
    </row>
    <row r="62" spans="1:2" ht="42.75" customHeight="1" x14ac:dyDescent="0.25">
      <c r="A62" s="25" t="s">
        <v>28</v>
      </c>
      <c r="B62" s="28" t="s">
        <v>53</v>
      </c>
    </row>
    <row r="63" spans="1:2" ht="71.25" customHeight="1" x14ac:dyDescent="0.25">
      <c r="A63" s="25" t="s">
        <v>29</v>
      </c>
      <c r="B63" s="50" t="s">
        <v>141</v>
      </c>
    </row>
    <row r="64" spans="1:2" ht="14.25" customHeight="1" x14ac:dyDescent="0.25"/>
    <row r="65" spans="2:2" ht="28.5" customHeight="1" x14ac:dyDescent="0.25">
      <c r="B65" s="49" t="s">
        <v>81</v>
      </c>
    </row>
    <row r="66" spans="2:2" ht="14.25" customHeight="1" x14ac:dyDescent="0.25">
      <c r="B66" s="37" t="s">
        <v>68</v>
      </c>
    </row>
    <row r="67" spans="2:2" hidden="1" x14ac:dyDescent="0.25">
      <c r="B67" s="36"/>
    </row>
    <row r="68" spans="2:2" x14ac:dyDescent="0.25"/>
    <row r="69" spans="2:2" x14ac:dyDescent="0.25"/>
    <row r="70" spans="2:2" x14ac:dyDescent="0.25"/>
    <row r="71" spans="2:2" x14ac:dyDescent="0.25"/>
    <row r="72" spans="2:2" x14ac:dyDescent="0.25"/>
    <row r="73" spans="2:2" x14ac:dyDescent="0.25"/>
    <row r="74" spans="2:2" x14ac:dyDescent="0.25"/>
    <row r="75" spans="2:2" x14ac:dyDescent="0.25"/>
    <row r="76" spans="2:2" x14ac:dyDescent="0.25"/>
    <row r="77" spans="2:2" x14ac:dyDescent="0.25"/>
  </sheetData>
  <mergeCells count="19">
    <mergeCell ref="A1:B1"/>
    <mergeCell ref="A17:A19"/>
    <mergeCell ref="A47:B47"/>
    <mergeCell ref="A35:B35"/>
    <mergeCell ref="A36:A39"/>
    <mergeCell ref="A12:B12"/>
    <mergeCell ref="A13:A15"/>
    <mergeCell ref="A16:B16"/>
    <mergeCell ref="A20:A29"/>
    <mergeCell ref="A31:A34"/>
    <mergeCell ref="A2:B2"/>
    <mergeCell ref="A6:A11"/>
    <mergeCell ref="A40:A43"/>
    <mergeCell ref="A3:A5"/>
    <mergeCell ref="A53:A56"/>
    <mergeCell ref="A57:A60"/>
    <mergeCell ref="A61:B61"/>
    <mergeCell ref="A48:A51"/>
    <mergeCell ref="A44:A46"/>
  </mergeCells>
  <conditionalFormatting sqref="B42">
    <cfRule type="containsBlanks" dxfId="13" priority="2">
      <formula>LEN(TRIM(B42))=0</formula>
    </cfRule>
  </conditionalFormatting>
  <dataValidations count="2">
    <dataValidation allowBlank="1" showInputMessage="1" showErrorMessage="1" promptTitle="Наступний день" prompt="після подачі пропозицій." sqref="B42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4" r:id="rId1"/>
    <hyperlink ref="B19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9" r:id="rId2"/>
    <hyperlink ref="B51" r:id="rId3"/>
    <hyperlink ref="B39" r:id="rId4" display="tender-______@foxtrot.kiev.ua"/>
    <hyperlink ref="B66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showGridLines="0" showZeros="0" defaultGridColor="0" colorId="22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3" sqref="H3:M3"/>
    </sheetView>
  </sheetViews>
  <sheetFormatPr defaultRowHeight="12.75" x14ac:dyDescent="0.2"/>
  <cols>
    <col min="1" max="1" width="4.5703125" style="18" customWidth="1"/>
    <col min="2" max="2" width="21" style="18" bestFit="1" customWidth="1"/>
    <col min="3" max="3" width="88.140625" style="18" bestFit="1" customWidth="1"/>
    <col min="4" max="7" width="12.42578125" style="20" customWidth="1"/>
    <col min="8" max="8" width="12.42578125" style="27" customWidth="1"/>
    <col min="9" max="9" width="13.140625" style="27" customWidth="1"/>
    <col min="10" max="13" width="12.42578125" style="27" customWidth="1"/>
    <col min="14" max="14" width="9.140625" style="18"/>
    <col min="15" max="15" width="84.42578125" style="18" customWidth="1"/>
    <col min="16" max="16384" width="9.140625" style="18"/>
  </cols>
  <sheetData>
    <row r="1" spans="1:13" ht="12.75" customHeight="1" x14ac:dyDescent="0.2">
      <c r="A1" s="98" t="s">
        <v>99</v>
      </c>
      <c r="B1" s="98"/>
      <c r="C1" s="98"/>
      <c r="D1" s="98"/>
      <c r="E1" s="98"/>
      <c r="F1" s="98"/>
      <c r="G1" s="98"/>
      <c r="H1" s="97" t="str">
        <f>IF($H$3=0,"Змінювати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I1" s="97"/>
      <c r="J1" s="97"/>
      <c r="K1" s="97"/>
      <c r="L1" s="97"/>
      <c r="M1" s="97"/>
    </row>
    <row r="2" spans="1:13" s="19" customFormat="1" ht="14.25" customHeight="1" x14ac:dyDescent="0.25">
      <c r="A2" s="99" t="str">
        <f>Документація!$B$3</f>
        <v>Навчання з охорони праці</v>
      </c>
      <c r="B2" s="99"/>
      <c r="C2" s="99"/>
      <c r="D2" s="99"/>
      <c r="E2" s="99"/>
      <c r="F2" s="99"/>
      <c r="G2" s="99"/>
      <c r="H2" s="106" t="str">
        <f>IF($H$3=0,"Обов'язково мають бути заповнені всі промарковані поля.","")</f>
        <v>Обов'язково мають бути заповнені всі промарковані поля.</v>
      </c>
      <c r="I2" s="106"/>
      <c r="J2" s="106"/>
      <c r="K2" s="106"/>
      <c r="L2" s="106"/>
      <c r="M2" s="106"/>
    </row>
    <row r="3" spans="1:13" s="19" customFormat="1" ht="12.75" customHeight="1" x14ac:dyDescent="0.25">
      <c r="A3" s="100" t="s">
        <v>37</v>
      </c>
      <c r="B3" s="101"/>
      <c r="C3" s="101"/>
      <c r="D3" s="101"/>
      <c r="E3" s="101"/>
      <c r="F3" s="101"/>
      <c r="G3" s="102"/>
      <c r="H3" s="103"/>
      <c r="I3" s="104"/>
      <c r="J3" s="104"/>
      <c r="K3" s="104"/>
      <c r="L3" s="104"/>
      <c r="M3" s="105"/>
    </row>
    <row r="4" spans="1:13" s="19" customFormat="1" ht="12.75" customHeight="1" x14ac:dyDescent="0.25">
      <c r="A4" s="85" t="s">
        <v>38</v>
      </c>
      <c r="B4" s="86"/>
      <c r="C4" s="86"/>
      <c r="D4" s="86"/>
      <c r="E4" s="86"/>
      <c r="F4" s="86"/>
      <c r="G4" s="87"/>
      <c r="H4" s="82"/>
      <c r="I4" s="83"/>
      <c r="J4" s="83"/>
      <c r="K4" s="83"/>
      <c r="L4" s="83"/>
      <c r="M4" s="84"/>
    </row>
    <row r="5" spans="1:13" s="19" customFormat="1" ht="12.75" customHeight="1" x14ac:dyDescent="0.25">
      <c r="A5" s="85" t="s">
        <v>39</v>
      </c>
      <c r="B5" s="86"/>
      <c r="C5" s="86"/>
      <c r="D5" s="86"/>
      <c r="E5" s="86"/>
      <c r="F5" s="86"/>
      <c r="G5" s="87"/>
      <c r="H5" s="82"/>
      <c r="I5" s="83"/>
      <c r="J5" s="83"/>
      <c r="K5" s="83"/>
      <c r="L5" s="83"/>
      <c r="M5" s="84"/>
    </row>
    <row r="6" spans="1:13" s="19" customFormat="1" ht="12.75" customHeight="1" x14ac:dyDescent="0.25">
      <c r="A6" s="85" t="s">
        <v>40</v>
      </c>
      <c r="B6" s="86"/>
      <c r="C6" s="86"/>
      <c r="D6" s="86"/>
      <c r="E6" s="86"/>
      <c r="F6" s="86"/>
      <c r="G6" s="87"/>
      <c r="H6" s="94"/>
      <c r="I6" s="95"/>
      <c r="J6" s="95"/>
      <c r="K6" s="95"/>
      <c r="L6" s="95"/>
      <c r="M6" s="96"/>
    </row>
    <row r="7" spans="1:13" s="19" customFormat="1" ht="12.75" customHeight="1" x14ac:dyDescent="0.25">
      <c r="A7" s="85" t="s">
        <v>41</v>
      </c>
      <c r="B7" s="86"/>
      <c r="C7" s="86"/>
      <c r="D7" s="86"/>
      <c r="E7" s="86"/>
      <c r="F7" s="86"/>
      <c r="G7" s="87"/>
      <c r="H7" s="82"/>
      <c r="I7" s="83"/>
      <c r="J7" s="83"/>
      <c r="K7" s="83"/>
      <c r="L7" s="83"/>
      <c r="M7" s="84"/>
    </row>
    <row r="8" spans="1:13" s="19" customFormat="1" ht="12.75" customHeight="1" x14ac:dyDescent="0.25">
      <c r="A8" s="85" t="s">
        <v>42</v>
      </c>
      <c r="B8" s="86"/>
      <c r="C8" s="86"/>
      <c r="D8" s="86"/>
      <c r="E8" s="86"/>
      <c r="F8" s="86"/>
      <c r="G8" s="87"/>
      <c r="H8" s="82"/>
      <c r="I8" s="83"/>
      <c r="J8" s="83"/>
      <c r="K8" s="83"/>
      <c r="L8" s="83"/>
      <c r="M8" s="84"/>
    </row>
    <row r="9" spans="1:13" s="19" customFormat="1" ht="12.75" customHeight="1" x14ac:dyDescent="0.25">
      <c r="A9" s="85" t="s">
        <v>56</v>
      </c>
      <c r="B9" s="86"/>
      <c r="C9" s="86"/>
      <c r="D9" s="86"/>
      <c r="E9" s="86"/>
      <c r="F9" s="86"/>
      <c r="G9" s="87"/>
      <c r="H9" s="94"/>
      <c r="I9" s="95"/>
      <c r="J9" s="95"/>
      <c r="K9" s="95"/>
      <c r="L9" s="95"/>
      <c r="M9" s="96"/>
    </row>
    <row r="10" spans="1:13" s="19" customFormat="1" ht="12.75" customHeight="1" x14ac:dyDescent="0.25">
      <c r="A10" s="85" t="s">
        <v>43</v>
      </c>
      <c r="B10" s="86"/>
      <c r="C10" s="86"/>
      <c r="D10" s="86"/>
      <c r="E10" s="86"/>
      <c r="F10" s="86"/>
      <c r="G10" s="87"/>
      <c r="H10" s="82"/>
      <c r="I10" s="83"/>
      <c r="J10" s="83"/>
      <c r="K10" s="83"/>
      <c r="L10" s="83"/>
      <c r="M10" s="84"/>
    </row>
    <row r="11" spans="1:13" s="19" customFormat="1" ht="12.75" customHeight="1" x14ac:dyDescent="0.25">
      <c r="A11" s="85" t="s">
        <v>47</v>
      </c>
      <c r="B11" s="86"/>
      <c r="C11" s="86"/>
      <c r="D11" s="86"/>
      <c r="E11" s="86"/>
      <c r="F11" s="86"/>
      <c r="G11" s="87"/>
      <c r="H11" s="94"/>
      <c r="I11" s="95"/>
      <c r="J11" s="95"/>
      <c r="K11" s="95"/>
      <c r="L11" s="95"/>
      <c r="M11" s="96"/>
    </row>
    <row r="12" spans="1:13" s="19" customFormat="1" ht="12.75" customHeight="1" x14ac:dyDescent="0.25">
      <c r="A12" s="85" t="s">
        <v>48</v>
      </c>
      <c r="B12" s="86"/>
      <c r="C12" s="86"/>
      <c r="D12" s="86"/>
      <c r="E12" s="86"/>
      <c r="F12" s="86"/>
      <c r="G12" s="87"/>
      <c r="H12" s="88"/>
      <c r="I12" s="89"/>
      <c r="J12" s="89"/>
      <c r="K12" s="89"/>
      <c r="L12" s="89"/>
      <c r="M12" s="90"/>
    </row>
    <row r="13" spans="1:13" s="19" customFormat="1" ht="12.75" customHeight="1" x14ac:dyDescent="0.25">
      <c r="A13" s="85" t="s">
        <v>100</v>
      </c>
      <c r="B13" s="86"/>
      <c r="C13" s="86"/>
      <c r="D13" s="86"/>
      <c r="E13" s="86"/>
      <c r="F13" s="86"/>
      <c r="G13" s="87"/>
      <c r="H13" s="91"/>
      <c r="I13" s="92"/>
      <c r="J13" s="92"/>
      <c r="K13" s="92"/>
      <c r="L13" s="92"/>
      <c r="M13" s="93"/>
    </row>
    <row r="14" spans="1:13" s="19" customFormat="1" ht="12.75" customHeight="1" x14ac:dyDescent="0.25">
      <c r="A14" s="85" t="s">
        <v>69</v>
      </c>
      <c r="B14" s="86"/>
      <c r="C14" s="86"/>
      <c r="D14" s="86"/>
      <c r="E14" s="86"/>
      <c r="F14" s="86"/>
      <c r="G14" s="87"/>
      <c r="H14" s="91"/>
      <c r="I14" s="92"/>
      <c r="J14" s="92"/>
      <c r="K14" s="92"/>
      <c r="L14" s="92"/>
      <c r="M14" s="93"/>
    </row>
    <row r="15" spans="1:13" s="19" customFormat="1" ht="12.75" customHeight="1" x14ac:dyDescent="0.25">
      <c r="A15" s="85" t="s">
        <v>44</v>
      </c>
      <c r="B15" s="86"/>
      <c r="C15" s="86"/>
      <c r="D15" s="86"/>
      <c r="E15" s="86"/>
      <c r="F15" s="86"/>
      <c r="G15" s="87"/>
      <c r="H15" s="91"/>
      <c r="I15" s="92"/>
      <c r="J15" s="92"/>
      <c r="K15" s="92"/>
      <c r="L15" s="92"/>
      <c r="M15" s="93"/>
    </row>
    <row r="16" spans="1:13" s="19" customFormat="1" ht="12.75" customHeight="1" x14ac:dyDescent="0.25">
      <c r="A16" s="85" t="s">
        <v>51</v>
      </c>
      <c r="B16" s="86"/>
      <c r="C16" s="86"/>
      <c r="D16" s="86"/>
      <c r="E16" s="86"/>
      <c r="F16" s="86"/>
      <c r="G16" s="87"/>
      <c r="H16" s="91"/>
      <c r="I16" s="92"/>
      <c r="J16" s="92"/>
      <c r="K16" s="92"/>
      <c r="L16" s="92"/>
      <c r="M16" s="93"/>
    </row>
    <row r="17" spans="1:13" s="19" customFormat="1" ht="12.75" customHeight="1" x14ac:dyDescent="0.25">
      <c r="A17" s="107" t="s">
        <v>45</v>
      </c>
      <c r="B17" s="108"/>
      <c r="C17" s="108"/>
      <c r="D17" s="108"/>
      <c r="E17" s="108"/>
      <c r="F17" s="108"/>
      <c r="G17" s="109"/>
      <c r="H17" s="91"/>
      <c r="I17" s="92"/>
      <c r="J17" s="92"/>
      <c r="K17" s="92"/>
      <c r="L17" s="92"/>
      <c r="M17" s="93"/>
    </row>
    <row r="18" spans="1:13" s="19" customFormat="1" ht="12.75" customHeight="1" x14ac:dyDescent="0.25">
      <c r="A18" s="107" t="s">
        <v>46</v>
      </c>
      <c r="B18" s="108"/>
      <c r="C18" s="108"/>
      <c r="D18" s="108"/>
      <c r="E18" s="108"/>
      <c r="F18" s="108"/>
      <c r="G18" s="109"/>
      <c r="H18" s="91"/>
      <c r="I18" s="92"/>
      <c r="J18" s="92"/>
      <c r="K18" s="92"/>
      <c r="L18" s="92"/>
      <c r="M18" s="93"/>
    </row>
    <row r="19" spans="1:13" s="19" customFormat="1" ht="12.75" customHeight="1" x14ac:dyDescent="0.25">
      <c r="A19" s="107" t="s">
        <v>89</v>
      </c>
      <c r="B19" s="108"/>
      <c r="C19" s="108"/>
      <c r="D19" s="108"/>
      <c r="E19" s="108"/>
      <c r="F19" s="108"/>
      <c r="G19" s="109"/>
      <c r="H19" s="91"/>
      <c r="I19" s="92"/>
      <c r="J19" s="92"/>
      <c r="K19" s="92"/>
      <c r="L19" s="92"/>
      <c r="M19" s="93"/>
    </row>
    <row r="20" spans="1:13" ht="12.75" customHeight="1" x14ac:dyDescent="0.2">
      <c r="A20" s="79" t="s">
        <v>140</v>
      </c>
      <c r="B20" s="80"/>
      <c r="C20" s="80"/>
      <c r="D20" s="80"/>
      <c r="E20" s="80"/>
      <c r="F20" s="80"/>
      <c r="G20" s="81"/>
      <c r="H20" s="82"/>
      <c r="I20" s="83"/>
      <c r="J20" s="83"/>
      <c r="K20" s="83"/>
      <c r="L20" s="83"/>
      <c r="M20" s="84"/>
    </row>
    <row r="21" spans="1:13" ht="12.75" customHeight="1" x14ac:dyDescent="0.2">
      <c r="A21" s="79" t="s">
        <v>126</v>
      </c>
      <c r="B21" s="80"/>
      <c r="C21" s="80"/>
      <c r="D21" s="80"/>
      <c r="E21" s="80"/>
      <c r="F21" s="80"/>
      <c r="G21" s="81"/>
      <c r="H21" s="82"/>
      <c r="I21" s="83"/>
      <c r="J21" s="83"/>
      <c r="K21" s="83"/>
      <c r="L21" s="83"/>
      <c r="M21" s="84"/>
    </row>
    <row r="22" spans="1:13" ht="25.5" customHeight="1" x14ac:dyDescent="0.2">
      <c r="A22" s="79" t="s">
        <v>127</v>
      </c>
      <c r="B22" s="80"/>
      <c r="C22" s="80"/>
      <c r="D22" s="80"/>
      <c r="E22" s="80"/>
      <c r="F22" s="80"/>
      <c r="G22" s="81"/>
      <c r="H22" s="82"/>
      <c r="I22" s="83"/>
      <c r="J22" s="83"/>
      <c r="K22" s="83"/>
      <c r="L22" s="83"/>
      <c r="M22" s="84"/>
    </row>
    <row r="23" spans="1:13" ht="12.75" customHeight="1" x14ac:dyDescent="0.2">
      <c r="A23" s="79" t="s">
        <v>162</v>
      </c>
      <c r="B23" s="80"/>
      <c r="C23" s="80"/>
      <c r="D23" s="80"/>
      <c r="E23" s="80"/>
      <c r="F23" s="80"/>
      <c r="G23" s="81"/>
      <c r="H23" s="82"/>
      <c r="I23" s="83"/>
      <c r="J23" s="83"/>
      <c r="K23" s="83"/>
      <c r="L23" s="83"/>
      <c r="M23" s="84"/>
    </row>
    <row r="24" spans="1:13" ht="25.5" customHeight="1" x14ac:dyDescent="0.2">
      <c r="A24" s="79" t="s">
        <v>163</v>
      </c>
      <c r="B24" s="80"/>
      <c r="C24" s="80"/>
      <c r="D24" s="80"/>
      <c r="E24" s="80"/>
      <c r="F24" s="80"/>
      <c r="G24" s="81"/>
      <c r="H24" s="82"/>
      <c r="I24" s="83"/>
      <c r="J24" s="83"/>
      <c r="K24" s="83"/>
      <c r="L24" s="83"/>
      <c r="M24" s="84"/>
    </row>
    <row r="25" spans="1:13" ht="12.75" customHeight="1" x14ac:dyDescent="0.2">
      <c r="A25" s="79" t="s">
        <v>104</v>
      </c>
      <c r="B25" s="80"/>
      <c r="C25" s="80"/>
      <c r="D25" s="80"/>
      <c r="E25" s="80"/>
      <c r="F25" s="80"/>
      <c r="G25" s="81"/>
      <c r="H25" s="82"/>
      <c r="I25" s="83"/>
      <c r="J25" s="83"/>
      <c r="K25" s="83"/>
      <c r="L25" s="83"/>
      <c r="M25" s="84"/>
    </row>
    <row r="26" spans="1:13" ht="31.5" customHeight="1" x14ac:dyDescent="0.2">
      <c r="A26" s="62" t="s">
        <v>105</v>
      </c>
      <c r="B26" s="64"/>
      <c r="C26" s="65" t="s">
        <v>106</v>
      </c>
      <c r="D26" s="58" t="s">
        <v>131</v>
      </c>
      <c r="E26" s="58" t="s">
        <v>132</v>
      </c>
      <c r="F26" s="58" t="s">
        <v>133</v>
      </c>
      <c r="G26" s="58" t="s">
        <v>134</v>
      </c>
      <c r="H26" s="59" t="s">
        <v>139</v>
      </c>
      <c r="I26" s="60" t="s">
        <v>135</v>
      </c>
      <c r="J26" s="60" t="s">
        <v>136</v>
      </c>
      <c r="K26" s="60" t="s">
        <v>137</v>
      </c>
      <c r="L26" s="60" t="s">
        <v>138</v>
      </c>
      <c r="M26" s="61" t="s">
        <v>90</v>
      </c>
    </row>
    <row r="27" spans="1:13" ht="12.75" customHeight="1" x14ac:dyDescent="0.2">
      <c r="A27" s="63" t="s">
        <v>143</v>
      </c>
      <c r="B27" s="66" t="s">
        <v>107</v>
      </c>
      <c r="C27" s="67" t="s">
        <v>108</v>
      </c>
      <c r="D27" s="68">
        <v>20</v>
      </c>
      <c r="E27" s="68">
        <v>12</v>
      </c>
      <c r="F27" s="68">
        <v>21</v>
      </c>
      <c r="G27" s="68">
        <v>10</v>
      </c>
      <c r="H27" s="26"/>
      <c r="I27" s="26">
        <f>$D27*H27</f>
        <v>0</v>
      </c>
      <c r="J27" s="26">
        <f>$E27*H27</f>
        <v>0</v>
      </c>
      <c r="K27" s="26">
        <f>$F27*H27</f>
        <v>0</v>
      </c>
      <c r="L27" s="26">
        <f>$G27*H27</f>
        <v>0</v>
      </c>
      <c r="M27" s="115"/>
    </row>
    <row r="28" spans="1:13" ht="12.75" customHeight="1" x14ac:dyDescent="0.2">
      <c r="A28" s="63" t="s">
        <v>144</v>
      </c>
      <c r="B28" s="66" t="s">
        <v>107</v>
      </c>
      <c r="C28" s="67" t="s">
        <v>109</v>
      </c>
      <c r="D28" s="68">
        <v>132</v>
      </c>
      <c r="E28" s="68">
        <v>4</v>
      </c>
      <c r="F28" s="68">
        <v>0</v>
      </c>
      <c r="G28" s="68">
        <v>10</v>
      </c>
      <c r="H28" s="26"/>
      <c r="I28" s="26">
        <f t="shared" ref="I28:I43" si="0">$D28*H28</f>
        <v>0</v>
      </c>
      <c r="J28" s="26">
        <f t="shared" ref="J28:J43" si="1">$E28*H28</f>
        <v>0</v>
      </c>
      <c r="K28" s="26">
        <f t="shared" ref="K28:K43" si="2">$F28*H28</f>
        <v>0</v>
      </c>
      <c r="L28" s="26">
        <f t="shared" ref="L28:L43" si="3">$G28*H28</f>
        <v>0</v>
      </c>
      <c r="M28" s="115"/>
    </row>
    <row r="29" spans="1:13" ht="12.75" customHeight="1" x14ac:dyDescent="0.2">
      <c r="A29" s="63" t="s">
        <v>145</v>
      </c>
      <c r="B29" s="66" t="s">
        <v>107</v>
      </c>
      <c r="C29" s="67" t="s">
        <v>110</v>
      </c>
      <c r="D29" s="68">
        <v>18</v>
      </c>
      <c r="E29" s="68">
        <v>0</v>
      </c>
      <c r="F29" s="68">
        <v>0</v>
      </c>
      <c r="G29" s="68">
        <v>5</v>
      </c>
      <c r="H29" s="26"/>
      <c r="I29" s="26">
        <f t="shared" si="0"/>
        <v>0</v>
      </c>
      <c r="J29" s="26">
        <f t="shared" si="1"/>
        <v>0</v>
      </c>
      <c r="K29" s="26">
        <f t="shared" si="2"/>
        <v>0</v>
      </c>
      <c r="L29" s="26">
        <f t="shared" si="3"/>
        <v>0</v>
      </c>
      <c r="M29" s="115"/>
    </row>
    <row r="30" spans="1:13" ht="12.75" customHeight="1" x14ac:dyDescent="0.2">
      <c r="A30" s="63" t="s">
        <v>146</v>
      </c>
      <c r="B30" s="66" t="s">
        <v>107</v>
      </c>
      <c r="C30" s="67" t="s">
        <v>111</v>
      </c>
      <c r="D30" s="68">
        <v>55</v>
      </c>
      <c r="E30" s="68">
        <v>0</v>
      </c>
      <c r="F30" s="68">
        <v>0</v>
      </c>
      <c r="G30" s="68">
        <v>5</v>
      </c>
      <c r="H30" s="26"/>
      <c r="I30" s="26">
        <f t="shared" si="0"/>
        <v>0</v>
      </c>
      <c r="J30" s="26">
        <f t="shared" si="1"/>
        <v>0</v>
      </c>
      <c r="K30" s="26">
        <f t="shared" si="2"/>
        <v>0</v>
      </c>
      <c r="L30" s="26">
        <f t="shared" si="3"/>
        <v>0</v>
      </c>
      <c r="M30" s="115"/>
    </row>
    <row r="31" spans="1:13" ht="12.75" customHeight="1" x14ac:dyDescent="0.2">
      <c r="A31" s="63" t="s">
        <v>147</v>
      </c>
      <c r="B31" s="66" t="s">
        <v>107</v>
      </c>
      <c r="C31" s="67" t="s">
        <v>112</v>
      </c>
      <c r="D31" s="68">
        <v>10</v>
      </c>
      <c r="E31" s="68">
        <v>0</v>
      </c>
      <c r="F31" s="68">
        <v>0</v>
      </c>
      <c r="G31" s="68">
        <v>5</v>
      </c>
      <c r="H31" s="26"/>
      <c r="I31" s="26">
        <f t="shared" si="0"/>
        <v>0</v>
      </c>
      <c r="J31" s="26">
        <f t="shared" si="1"/>
        <v>0</v>
      </c>
      <c r="K31" s="26">
        <f t="shared" si="2"/>
        <v>0</v>
      </c>
      <c r="L31" s="26">
        <f t="shared" si="3"/>
        <v>0</v>
      </c>
      <c r="M31" s="115"/>
    </row>
    <row r="32" spans="1:13" ht="12.75" customHeight="1" x14ac:dyDescent="0.2">
      <c r="A32" s="63" t="s">
        <v>148</v>
      </c>
      <c r="B32" s="66" t="s">
        <v>107</v>
      </c>
      <c r="C32" s="67" t="s">
        <v>113</v>
      </c>
      <c r="D32" s="68">
        <v>10</v>
      </c>
      <c r="E32" s="68">
        <v>3</v>
      </c>
      <c r="F32" s="68">
        <v>0</v>
      </c>
      <c r="G32" s="68">
        <v>15</v>
      </c>
      <c r="H32" s="26"/>
      <c r="I32" s="26">
        <f t="shared" si="0"/>
        <v>0</v>
      </c>
      <c r="J32" s="26">
        <f t="shared" si="1"/>
        <v>0</v>
      </c>
      <c r="K32" s="26">
        <f t="shared" si="2"/>
        <v>0</v>
      </c>
      <c r="L32" s="26">
        <f t="shared" si="3"/>
        <v>0</v>
      </c>
      <c r="M32" s="115"/>
    </row>
    <row r="33" spans="1:13" ht="12.75" customHeight="1" x14ac:dyDescent="0.2">
      <c r="A33" s="63" t="s">
        <v>149</v>
      </c>
      <c r="B33" s="66" t="s">
        <v>107</v>
      </c>
      <c r="C33" s="67" t="s">
        <v>114</v>
      </c>
      <c r="D33" s="68">
        <v>0</v>
      </c>
      <c r="E33" s="68">
        <v>0</v>
      </c>
      <c r="F33" s="68">
        <v>0</v>
      </c>
      <c r="G33" s="68">
        <v>5</v>
      </c>
      <c r="H33" s="26"/>
      <c r="I33" s="26">
        <f t="shared" si="0"/>
        <v>0</v>
      </c>
      <c r="J33" s="26">
        <f t="shared" si="1"/>
        <v>0</v>
      </c>
      <c r="K33" s="26">
        <f t="shared" si="2"/>
        <v>0</v>
      </c>
      <c r="L33" s="26">
        <f t="shared" si="3"/>
        <v>0</v>
      </c>
      <c r="M33" s="115"/>
    </row>
    <row r="34" spans="1:13" ht="12.75" customHeight="1" x14ac:dyDescent="0.2">
      <c r="A34" s="63" t="s">
        <v>150</v>
      </c>
      <c r="B34" s="66" t="s">
        <v>107</v>
      </c>
      <c r="C34" s="67" t="s">
        <v>121</v>
      </c>
      <c r="D34" s="68">
        <v>0</v>
      </c>
      <c r="E34" s="68">
        <v>0</v>
      </c>
      <c r="F34" s="68">
        <v>0</v>
      </c>
      <c r="G34" s="68">
        <v>5</v>
      </c>
      <c r="H34" s="26"/>
      <c r="I34" s="26">
        <f t="shared" si="0"/>
        <v>0</v>
      </c>
      <c r="J34" s="26">
        <f t="shared" si="1"/>
        <v>0</v>
      </c>
      <c r="K34" s="26">
        <f t="shared" si="2"/>
        <v>0</v>
      </c>
      <c r="L34" s="26">
        <f t="shared" si="3"/>
        <v>0</v>
      </c>
      <c r="M34" s="115"/>
    </row>
    <row r="35" spans="1:13" ht="12.75" customHeight="1" x14ac:dyDescent="0.2">
      <c r="A35" s="63" t="s">
        <v>151</v>
      </c>
      <c r="B35" s="66" t="s">
        <v>107</v>
      </c>
      <c r="C35" s="67" t="s">
        <v>122</v>
      </c>
      <c r="D35" s="68">
        <v>0</v>
      </c>
      <c r="E35" s="68">
        <v>0</v>
      </c>
      <c r="F35" s="68">
        <v>0</v>
      </c>
      <c r="G35" s="68">
        <v>5</v>
      </c>
      <c r="H35" s="26"/>
      <c r="I35" s="26">
        <f t="shared" si="0"/>
        <v>0</v>
      </c>
      <c r="J35" s="26">
        <f t="shared" si="1"/>
        <v>0</v>
      </c>
      <c r="K35" s="26">
        <f t="shared" si="2"/>
        <v>0</v>
      </c>
      <c r="L35" s="26">
        <f t="shared" si="3"/>
        <v>0</v>
      </c>
      <c r="M35" s="115"/>
    </row>
    <row r="36" spans="1:13" ht="12.75" customHeight="1" x14ac:dyDescent="0.2">
      <c r="A36" s="63" t="s">
        <v>152</v>
      </c>
      <c r="B36" s="66" t="s">
        <v>107</v>
      </c>
      <c r="C36" s="67" t="s">
        <v>123</v>
      </c>
      <c r="D36" s="68">
        <v>0</v>
      </c>
      <c r="E36" s="68">
        <v>0</v>
      </c>
      <c r="F36" s="68">
        <v>0</v>
      </c>
      <c r="G36" s="68">
        <v>5</v>
      </c>
      <c r="H36" s="26"/>
      <c r="I36" s="26">
        <f t="shared" si="0"/>
        <v>0</v>
      </c>
      <c r="J36" s="26">
        <f t="shared" si="1"/>
        <v>0</v>
      </c>
      <c r="K36" s="26">
        <f t="shared" si="2"/>
        <v>0</v>
      </c>
      <c r="L36" s="26">
        <f t="shared" si="3"/>
        <v>0</v>
      </c>
      <c r="M36" s="115"/>
    </row>
    <row r="37" spans="1:13" ht="12.75" customHeight="1" x14ac:dyDescent="0.2">
      <c r="A37" s="63" t="s">
        <v>153</v>
      </c>
      <c r="B37" s="66" t="s">
        <v>115</v>
      </c>
      <c r="C37" s="67" t="s">
        <v>159</v>
      </c>
      <c r="D37" s="68">
        <v>0</v>
      </c>
      <c r="E37" s="68">
        <v>0</v>
      </c>
      <c r="F37" s="68">
        <v>0</v>
      </c>
      <c r="G37" s="68">
        <v>8</v>
      </c>
      <c r="H37" s="26"/>
      <c r="I37" s="26">
        <f t="shared" ref="I37" si="4">$D37*H37</f>
        <v>0</v>
      </c>
      <c r="J37" s="26">
        <f t="shared" ref="J37" si="5">$E37*H37</f>
        <v>0</v>
      </c>
      <c r="K37" s="26">
        <f t="shared" ref="K37" si="6">$F37*H37</f>
        <v>0</v>
      </c>
      <c r="L37" s="26">
        <f t="shared" ref="L37" si="7">$G37*H37</f>
        <v>0</v>
      </c>
      <c r="M37" s="115"/>
    </row>
    <row r="38" spans="1:13" ht="12.75" customHeight="1" x14ac:dyDescent="0.2">
      <c r="A38" s="63" t="s">
        <v>154</v>
      </c>
      <c r="B38" s="66" t="s">
        <v>115</v>
      </c>
      <c r="C38" s="67" t="s">
        <v>116</v>
      </c>
      <c r="D38" s="68">
        <v>15</v>
      </c>
      <c r="E38" s="68">
        <v>0</v>
      </c>
      <c r="F38" s="68">
        <v>0</v>
      </c>
      <c r="G38" s="68">
        <v>0</v>
      </c>
      <c r="H38" s="26"/>
      <c r="I38" s="26">
        <f t="shared" si="0"/>
        <v>0</v>
      </c>
      <c r="J38" s="26">
        <f t="shared" si="1"/>
        <v>0</v>
      </c>
      <c r="K38" s="26">
        <f t="shared" si="2"/>
        <v>0</v>
      </c>
      <c r="L38" s="26">
        <f t="shared" si="3"/>
        <v>0</v>
      </c>
      <c r="M38" s="115"/>
    </row>
    <row r="39" spans="1:13" ht="12.75" customHeight="1" x14ac:dyDescent="0.2">
      <c r="A39" s="63" t="s">
        <v>155</v>
      </c>
      <c r="B39" s="66" t="s">
        <v>115</v>
      </c>
      <c r="C39" s="67" t="s">
        <v>117</v>
      </c>
      <c r="D39" s="68">
        <v>25</v>
      </c>
      <c r="E39" s="68">
        <v>0</v>
      </c>
      <c r="F39" s="68">
        <v>0</v>
      </c>
      <c r="G39" s="68">
        <v>0</v>
      </c>
      <c r="H39" s="26"/>
      <c r="I39" s="26">
        <f t="shared" si="0"/>
        <v>0</v>
      </c>
      <c r="J39" s="26">
        <f t="shared" si="1"/>
        <v>0</v>
      </c>
      <c r="K39" s="26">
        <f t="shared" si="2"/>
        <v>0</v>
      </c>
      <c r="L39" s="26">
        <f t="shared" si="3"/>
        <v>0</v>
      </c>
      <c r="M39" s="115"/>
    </row>
    <row r="40" spans="1:13" ht="12.75" customHeight="1" x14ac:dyDescent="0.2">
      <c r="A40" s="63" t="s">
        <v>156</v>
      </c>
      <c r="B40" s="66" t="s">
        <v>115</v>
      </c>
      <c r="C40" s="67" t="s">
        <v>118</v>
      </c>
      <c r="D40" s="68">
        <v>26</v>
      </c>
      <c r="E40" s="68">
        <v>0</v>
      </c>
      <c r="F40" s="68">
        <v>0</v>
      </c>
      <c r="G40" s="68">
        <v>0</v>
      </c>
      <c r="H40" s="26"/>
      <c r="I40" s="26">
        <f t="shared" si="0"/>
        <v>0</v>
      </c>
      <c r="J40" s="26">
        <f t="shared" si="1"/>
        <v>0</v>
      </c>
      <c r="K40" s="26">
        <f t="shared" si="2"/>
        <v>0</v>
      </c>
      <c r="L40" s="26">
        <f t="shared" si="3"/>
        <v>0</v>
      </c>
      <c r="M40" s="115"/>
    </row>
    <row r="41" spans="1:13" ht="12.75" customHeight="1" x14ac:dyDescent="0.2">
      <c r="A41" s="63" t="s">
        <v>157</v>
      </c>
      <c r="B41" s="66" t="s">
        <v>115</v>
      </c>
      <c r="C41" s="67" t="s">
        <v>119</v>
      </c>
      <c r="D41" s="68">
        <v>10</v>
      </c>
      <c r="E41" s="68">
        <v>1</v>
      </c>
      <c r="F41" s="68">
        <v>0</v>
      </c>
      <c r="G41" s="68">
        <v>0</v>
      </c>
      <c r="H41" s="26"/>
      <c r="I41" s="26">
        <f t="shared" si="0"/>
        <v>0</v>
      </c>
      <c r="J41" s="26">
        <f t="shared" si="1"/>
        <v>0</v>
      </c>
      <c r="K41" s="26">
        <f t="shared" si="2"/>
        <v>0</v>
      </c>
      <c r="L41" s="26">
        <f t="shared" si="3"/>
        <v>0</v>
      </c>
      <c r="M41" s="115"/>
    </row>
    <row r="42" spans="1:13" ht="12.75" customHeight="1" x14ac:dyDescent="0.2">
      <c r="A42" s="63" t="s">
        <v>158</v>
      </c>
      <c r="B42" s="66" t="s">
        <v>115</v>
      </c>
      <c r="C42" s="67" t="s">
        <v>120</v>
      </c>
      <c r="D42" s="68">
        <v>15</v>
      </c>
      <c r="E42" s="68">
        <v>0</v>
      </c>
      <c r="F42" s="68">
        <v>0</v>
      </c>
      <c r="G42" s="68">
        <v>0</v>
      </c>
      <c r="H42" s="26"/>
      <c r="I42" s="26">
        <f t="shared" si="0"/>
        <v>0</v>
      </c>
      <c r="J42" s="26">
        <f t="shared" si="1"/>
        <v>0</v>
      </c>
      <c r="K42" s="26">
        <f t="shared" si="2"/>
        <v>0</v>
      </c>
      <c r="L42" s="26">
        <f t="shared" si="3"/>
        <v>0</v>
      </c>
      <c r="M42" s="115"/>
    </row>
    <row r="43" spans="1:13" ht="12.75" customHeight="1" x14ac:dyDescent="0.2">
      <c r="A43" s="63" t="s">
        <v>160</v>
      </c>
      <c r="B43" s="66" t="s">
        <v>115</v>
      </c>
      <c r="C43" s="67" t="s">
        <v>128</v>
      </c>
      <c r="D43" s="68">
        <v>0</v>
      </c>
      <c r="E43" s="68">
        <v>5</v>
      </c>
      <c r="F43" s="68">
        <v>0</v>
      </c>
      <c r="G43" s="68">
        <v>0</v>
      </c>
      <c r="H43" s="26"/>
      <c r="I43" s="26">
        <f t="shared" si="0"/>
        <v>0</v>
      </c>
      <c r="J43" s="26">
        <f t="shared" si="1"/>
        <v>0</v>
      </c>
      <c r="K43" s="26">
        <f t="shared" si="2"/>
        <v>0</v>
      </c>
      <c r="L43" s="26">
        <f t="shared" si="3"/>
        <v>0</v>
      </c>
      <c r="M43" s="115"/>
    </row>
    <row r="44" spans="1:13" s="54" customFormat="1" ht="25.5" customHeight="1" x14ac:dyDescent="0.25">
      <c r="A44" s="69"/>
      <c r="D44" s="55"/>
      <c r="E44" s="55"/>
      <c r="F44" s="55"/>
      <c r="G44" s="55" t="s">
        <v>88</v>
      </c>
      <c r="H44" s="56"/>
      <c r="I44" s="57">
        <f>SUM(I27:I43)</f>
        <v>0</v>
      </c>
      <c r="J44" s="57">
        <f>SUM(J27:J43)</f>
        <v>0</v>
      </c>
      <c r="K44" s="57">
        <f>SUM(K27:K43)</f>
        <v>0</v>
      </c>
      <c r="L44" s="57">
        <f>SUM(L27:L43)</f>
        <v>0</v>
      </c>
      <c r="M44" s="56"/>
    </row>
    <row r="45" spans="1:13" ht="12.75" customHeight="1" x14ac:dyDescent="0.2"/>
  </sheetData>
  <sheetProtection password="C79F" sheet="1" objects="1" scenarios="1" formatColumns="0" formatRows="0"/>
  <protectedRanges>
    <protectedRange sqref="H3:M25 H27:H43 M27:M43" name="Диапазон1"/>
  </protectedRanges>
  <autoFilter ref="A26:M45"/>
  <mergeCells count="50">
    <mergeCell ref="A11:G11"/>
    <mergeCell ref="A12:G12"/>
    <mergeCell ref="A14:G14"/>
    <mergeCell ref="A15:G15"/>
    <mergeCell ref="H24:M24"/>
    <mergeCell ref="A21:G21"/>
    <mergeCell ref="H21:M21"/>
    <mergeCell ref="A22:G22"/>
    <mergeCell ref="H22:M22"/>
    <mergeCell ref="A23:G23"/>
    <mergeCell ref="H23:M23"/>
    <mergeCell ref="A24:G24"/>
    <mergeCell ref="A20:G20"/>
    <mergeCell ref="H20:M20"/>
    <mergeCell ref="H18:M18"/>
    <mergeCell ref="A13:G13"/>
    <mergeCell ref="H13:M13"/>
    <mergeCell ref="A18:G18"/>
    <mergeCell ref="A19:G19"/>
    <mergeCell ref="H19:M19"/>
    <mergeCell ref="H1:M1"/>
    <mergeCell ref="A1:G1"/>
    <mergeCell ref="A2:G2"/>
    <mergeCell ref="A6:G6"/>
    <mergeCell ref="A7:G7"/>
    <mergeCell ref="H6:M6"/>
    <mergeCell ref="H7:M7"/>
    <mergeCell ref="A3:G3"/>
    <mergeCell ref="A4:G4"/>
    <mergeCell ref="A5:G5"/>
    <mergeCell ref="H3:M3"/>
    <mergeCell ref="H4:M4"/>
    <mergeCell ref="H2:M2"/>
    <mergeCell ref="H5:M5"/>
    <mergeCell ref="A25:G25"/>
    <mergeCell ref="H25:M25"/>
    <mergeCell ref="A8:G8"/>
    <mergeCell ref="H12:M12"/>
    <mergeCell ref="H14:M14"/>
    <mergeCell ref="H15:M15"/>
    <mergeCell ref="H16:M16"/>
    <mergeCell ref="H8:M8"/>
    <mergeCell ref="H9:M9"/>
    <mergeCell ref="H10:M10"/>
    <mergeCell ref="H11:M11"/>
    <mergeCell ref="A9:G9"/>
    <mergeCell ref="A16:G16"/>
    <mergeCell ref="A17:G17"/>
    <mergeCell ref="A10:G10"/>
    <mergeCell ref="H17:M17"/>
  </mergeCells>
  <conditionalFormatting sqref="H3:H12 H24 H14:H18 H27:H33 H38:H43">
    <cfRule type="containsBlanks" dxfId="12" priority="22">
      <formula>LEN(TRIM(H3))=0</formula>
    </cfRule>
  </conditionalFormatting>
  <conditionalFormatting sqref="H19">
    <cfRule type="containsBlanks" dxfId="11" priority="18">
      <formula>LEN(TRIM(H19))=0</formula>
    </cfRule>
  </conditionalFormatting>
  <conditionalFormatting sqref="H25">
    <cfRule type="containsBlanks" dxfId="10" priority="13">
      <formula>LEN(TRIM(H25))=0</formula>
    </cfRule>
  </conditionalFormatting>
  <conditionalFormatting sqref="H13">
    <cfRule type="containsBlanks" dxfId="9" priority="12">
      <formula>LEN(TRIM(H13))=0</formula>
    </cfRule>
  </conditionalFormatting>
  <conditionalFormatting sqref="H34">
    <cfRule type="containsBlanks" dxfId="8" priority="9">
      <formula>LEN(TRIM(H34))=0</formula>
    </cfRule>
  </conditionalFormatting>
  <conditionalFormatting sqref="H35">
    <cfRule type="containsBlanks" dxfId="7" priority="8">
      <formula>LEN(TRIM(H35))=0</formula>
    </cfRule>
  </conditionalFormatting>
  <conditionalFormatting sqref="H36">
    <cfRule type="containsBlanks" dxfId="6" priority="7">
      <formula>LEN(TRIM(H36))=0</formula>
    </cfRule>
  </conditionalFormatting>
  <conditionalFormatting sqref="H21">
    <cfRule type="containsBlanks" dxfId="5" priority="6">
      <formula>LEN(TRIM(H21))=0</formula>
    </cfRule>
  </conditionalFormatting>
  <conditionalFormatting sqref="H22">
    <cfRule type="containsBlanks" dxfId="4" priority="5">
      <formula>LEN(TRIM(H22))=0</formula>
    </cfRule>
  </conditionalFormatting>
  <conditionalFormatting sqref="H20">
    <cfRule type="containsBlanks" dxfId="3" priority="4">
      <formula>LEN(TRIM(H20))=0</formula>
    </cfRule>
  </conditionalFormatting>
  <conditionalFormatting sqref="H23">
    <cfRule type="containsBlanks" dxfId="2" priority="3">
      <formula>LEN(TRIM(H23))=0</formula>
    </cfRule>
  </conditionalFormatting>
  <conditionalFormatting sqref="H37">
    <cfRule type="containsBlanks" dxfId="1" priority="2">
      <formula>LEN(TRIM(H37))=0</formula>
    </cfRule>
  </conditionalFormatting>
  <conditionalFormatting sqref="M27:M43">
    <cfRule type="containsBlanks" dxfId="0" priority="1">
      <formula>LEN(TRIM(M27))=0</formula>
    </cfRule>
  </conditionalFormatting>
  <dataValidations count="1">
    <dataValidation type="decimal" operator="greaterThanOrEqual" allowBlank="1" showInputMessage="1" showErrorMessage="1" sqref="H27:H43">
      <formula1>0</formula1>
    </dataValidation>
  </dataValidations>
  <pageMargins left="0.2" right="0.2" top="0.39370078740157483" bottom="0.39370078740157483" header="0.19685039370078741" footer="0.19685039370078741"/>
  <pageSetup paperSize="9" scale="60" fitToHeight="10" orientation="landscape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B12" sqref="B12:C12"/>
    </sheetView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5" t="s">
        <v>101</v>
      </c>
      <c r="B1" s="44"/>
      <c r="C1" s="23" t="str">
        <f>CONCATENATE("Вхідний № ",RIGHT(LEFT($C$19,10),3),"/_______")</f>
        <v>Вхідний № 381/_______</v>
      </c>
    </row>
    <row r="2" spans="1:3" s="11" customFormat="1" x14ac:dyDescent="0.25">
      <c r="A2" s="46">
        <f>WORKDAY(Документація!$B$42,-1)</f>
        <v>43185</v>
      </c>
      <c r="B2" s="43"/>
      <c r="C2" s="14"/>
    </row>
    <row r="3" spans="1:3" s="11" customFormat="1" x14ac:dyDescent="0.25">
      <c r="A3" s="5"/>
      <c r="B3" s="4"/>
      <c r="C3" s="14" t="s">
        <v>50</v>
      </c>
    </row>
    <row r="4" spans="1:3" ht="67.5" customHeight="1" x14ac:dyDescent="0.25">
      <c r="A4" s="21" t="s">
        <v>0</v>
      </c>
      <c r="B4" s="112">
        <f>'Додаток 1'!$H$3</f>
        <v>0</v>
      </c>
      <c r="C4" s="112"/>
    </row>
    <row r="5" spans="1:3" ht="18" customHeight="1" x14ac:dyDescent="0.25">
      <c r="A5" s="6"/>
      <c r="B5" s="113">
        <f>'Додаток 1'!$H$8</f>
        <v>0</v>
      </c>
      <c r="C5" s="113"/>
    </row>
    <row r="6" spans="1:3" x14ac:dyDescent="0.25">
      <c r="A6" s="14" t="s">
        <v>49</v>
      </c>
      <c r="B6" s="113">
        <f>'Додаток 1'!$H$10</f>
        <v>0</v>
      </c>
      <c r="C6" s="113"/>
    </row>
    <row r="7" spans="1:3" s="2" customFormat="1" ht="18" customHeight="1" x14ac:dyDescent="0.25">
      <c r="A7" s="39"/>
      <c r="B7" s="114">
        <f>'Додаток 1'!$H$11</f>
        <v>0</v>
      </c>
      <c r="C7" s="114"/>
    </row>
    <row r="8" spans="1:3" s="11" customFormat="1" ht="18" customHeight="1" x14ac:dyDescent="0.25">
      <c r="A8" s="39"/>
      <c r="B8" s="113">
        <f>'Додаток 1'!$H$12</f>
        <v>0</v>
      </c>
      <c r="C8" s="113"/>
    </row>
    <row r="9" spans="1:3" s="11" customFormat="1" ht="18" customHeight="1" x14ac:dyDescent="0.25">
      <c r="A9" s="15"/>
      <c r="B9" s="41"/>
      <c r="C9" s="42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10" t="s">
        <v>36</v>
      </c>
      <c r="C11" s="110"/>
    </row>
    <row r="12" spans="1:3" ht="131.25" customHeight="1" x14ac:dyDescent="0.25">
      <c r="A12" s="7"/>
      <c r="B12" s="111" t="str">
        <f>Документація!$B$3</f>
        <v>Навчання з охорони праці</v>
      </c>
      <c r="C12" s="111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2" t="s">
        <v>1</v>
      </c>
      <c r="C14" s="11" t="s">
        <v>35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83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Документація!$B$9</f>
        <v>tender-381@foxtrot.kiev.ua</v>
      </c>
    </row>
    <row r="20" spans="3:3" x14ac:dyDescent="0.25">
      <c r="C20" s="24" t="s">
        <v>67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2018-03-16T11:21:57Z</dcterms:modified>
</cp:coreProperties>
</file>