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400" windowHeight="14055" tabRatio="739"/>
  </bookViews>
  <sheets>
    <sheet name="Документація" sheetId="2" r:id="rId1"/>
    <sheet name="Додаток 1" sheetId="3" r:id="rId2"/>
    <sheet name="Титульний лист конверта" sheetId="1" r:id="rId3"/>
  </sheets>
  <definedNames>
    <definedName name="_xlnm._FilterDatabase" localSheetId="1" hidden="1">'Додаток 1'!$A$40:$D$44</definedName>
  </definedNames>
  <calcPr calcId="145621"/>
</workbook>
</file>

<file path=xl/calcChain.xml><?xml version="1.0" encoding="utf-8"?>
<calcChain xmlns="http://schemas.openxmlformats.org/spreadsheetml/2006/main">
  <c r="D1" i="3" l="1"/>
  <c r="D2" i="3"/>
  <c r="D24" i="3"/>
  <c r="D30" i="3"/>
  <c r="D34" i="3"/>
  <c r="B44" i="3" l="1"/>
  <c r="B43" i="3"/>
  <c r="B42" i="3"/>
  <c r="D45" i="3" l="1"/>
  <c r="A2" i="1" l="1"/>
  <c r="B5" i="1"/>
  <c r="B42" i="2"/>
  <c r="B7" i="1"/>
  <c r="B6" i="1"/>
  <c r="B8" i="1"/>
  <c r="B4" i="1"/>
  <c r="A2" i="3"/>
  <c r="B12" i="1"/>
  <c r="C19" i="1"/>
  <c r="C1" i="1" s="1"/>
</calcChain>
</file>

<file path=xl/sharedStrings.xml><?xml version="1.0" encoding="utf-8"?>
<sst xmlns="http://schemas.openxmlformats.org/spreadsheetml/2006/main" count="146" uniqueCount="145">
  <si>
    <t>Відправник:</t>
  </si>
  <si>
    <t>Одержувач:</t>
  </si>
  <si>
    <t>Група компаній "ФОКСТРОТ"</t>
  </si>
  <si>
    <t>вул. Дорогожицька, буд. 1</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</si>
  <si>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</si>
  <si>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</si>
  <si>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</si>
  <si>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</si>
  <si>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</si>
  <si>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</si>
  <si>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</si>
  <si>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</si>
  <si>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3.2. Зміст пропозиції Учасника</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</si>
  <si>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</si>
  <si>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</si>
  <si>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</si>
  <si>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</si>
  <si>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</si>
  <si>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</si>
  <si>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</si>
  <si>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</si>
  <si>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</si>
  <si>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</si>
  <si>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</si>
  <si>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</si>
  <si>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</si>
  <si>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</si>
  <si>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</si>
  <si>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</si>
  <si>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</si>
  <si>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r>
      <t>Учасники подають</t>
    </r>
    <r>
      <rPr>
        <b/>
        <sz val="11"/>
        <color theme="1"/>
        <rFont val="Cambria"/>
        <family val="1"/>
        <charset val="204"/>
        <scheme val="major"/>
      </rPr>
      <t xml:space="preserve"> </t>
    </r>
    <r>
      <rPr>
        <b/>
        <u/>
        <sz val="11"/>
        <color theme="1"/>
        <rFont val="Cambria"/>
        <family val="1"/>
        <charset val="204"/>
        <scheme val="major"/>
      </rPr>
      <t>в запечатаному конверті</t>
    </r>
    <r>
      <rPr>
        <sz val="11"/>
        <color theme="1"/>
        <rFont val="Cambria"/>
        <family val="1"/>
        <charset val="204"/>
        <scheme val="major"/>
      </rPr>
      <t>:</t>
    </r>
  </si>
  <si>
    <r>
      <t>Учасники подають</t>
    </r>
    <r>
      <rPr>
        <b/>
        <sz val="11"/>
        <color theme="1"/>
        <rFont val="Cambria"/>
        <family val="1"/>
        <charset val="204"/>
        <scheme val="major"/>
      </rPr>
      <t xml:space="preserve"> </t>
    </r>
    <r>
      <rPr>
        <b/>
        <u/>
        <sz val="11"/>
        <color theme="1"/>
        <rFont val="Cambria"/>
        <family val="1"/>
        <charset val="204"/>
        <scheme val="major"/>
      </rPr>
      <t>в електронному вигляді</t>
    </r>
    <r>
      <rPr>
        <sz val="11"/>
        <color theme="1"/>
        <rFont val="Cambria"/>
        <family val="1"/>
        <charset val="204"/>
        <scheme val="major"/>
      </rPr>
      <t>:</t>
    </r>
  </si>
  <si>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</si>
  <si>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</si>
  <si>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</si>
  <si>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Тендерний комітет</t>
  </si>
  <si>
    <t>Комерційна пропозиція на закупівлю:</t>
  </si>
  <si>
    <t>Назва компанії</t>
  </si>
  <si>
    <t>Досвід роботи за напрямом предмету закупівлі</t>
  </si>
  <si>
    <t>ПІБ керівника</t>
  </si>
  <si>
    <t>Телефон керівника</t>
  </si>
  <si>
    <t>Юридична адреса</t>
  </si>
  <si>
    <t>Фактична адреса</t>
  </si>
  <si>
    <t xml:space="preserve">Контактна особа </t>
  </si>
  <si>
    <t>ІПН</t>
  </si>
  <si>
    <t>р/р</t>
  </si>
  <si>
    <t>МФО</t>
  </si>
  <si>
    <t>Телефон контактної особи</t>
  </si>
  <si>
    <t>Електронна адреса контактної особи</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</si>
  <si>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</si>
  <si>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</si>
  <si>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</si>
  <si>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</si>
  <si>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</si>
  <si>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</si>
  <si>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</si>
  <si>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Телефон компанії</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</si>
  <si>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</si>
  <si>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</si>
  <si>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</si>
  <si>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</si>
  <si>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</si>
  <si>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Після заповнення Додатку 1 автоматично буде сформований Титульний лист, який Учасник має роздрукувати та наклеїти на конверт з пропозицією.</t>
  </si>
  <si>
    <t>http://www.foxtrotgroup.com.ua/uk/tender.html</t>
  </si>
  <si>
    <t>2. Мають досвід роботи в даному напрямку не менше 3 років;</t>
  </si>
  <si>
    <t>3. Надають документи, зазначені в п. 3.2. даної Документації процедури закупівлі.</t>
  </si>
  <si>
    <t>http://foxtrotgroup.com.ua/uk/tender.html</t>
  </si>
  <si>
    <t>http://foxtrotgroup.com.ua/uk/tender/subscribe.html</t>
  </si>
  <si>
    <t>Номер витягу з реєстру платників ПДВ</t>
  </si>
  <si>
    <t>Критерієм вибору переможця є ціна.</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</si>
  <si>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</si>
  <si>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</si>
  <si>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</si>
  <si>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</si>
  <si>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</si>
  <si>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</si>
  <si>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</si>
  <si>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</si>
  <si>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</si>
  <si>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Дата проведення процедури розкриття пропозицій:</t>
  </si>
  <si>
    <t>Точний час проведення процедури розкриття пропозицій може бути повідомлений на запит Учасника через електронну адресу tender-GKF@foxtrot.kiev.ua в день розкриття пропозицій.</t>
  </si>
  <si>
    <t>Підписатися на розсилку актуальної інформації щодо тендерів ГК «ФОКСТРОТ» можна за посиланням:</t>
  </si>
  <si>
    <t>вул. Дорогожицька,1, м. Київ, 04112</t>
  </si>
  <si>
    <t>м. Київ, 04112</t>
  </si>
  <si>
    <t>Обов'язково при зверненні зазначати найменування закупівлі.
Замовник надає роз'яснення на запит протягом одного робочого дня з дня його отримання.</t>
  </si>
  <si>
    <t>Електронна адреса для подання пропозиції закупівлі:</t>
  </si>
  <si>
    <t>Сума закупівлі на рік, грн. з ПДВ:</t>
  </si>
  <si>
    <t>Ціна, грн. з ПДВ</t>
  </si>
  <si>
    <t>Вказати основних клієнтів за напрямком даної закупівлі.</t>
  </si>
  <si>
    <t>Примітки</t>
  </si>
  <si>
    <r>
      <rPr>
        <sz val="11"/>
        <color theme="1"/>
        <rFont val="Calibri"/>
        <family val="2"/>
        <charset val="204"/>
      </rPr>
      <t>•</t>
    </r>
    <r>
      <rPr>
        <sz val="9.9"/>
        <color theme="1"/>
        <rFont val="Cambria"/>
        <family val="1"/>
        <charset val="204"/>
      </rPr>
      <t xml:space="preserve">  </t>
    </r>
    <r>
      <rPr>
        <sz val="11"/>
        <color theme="1"/>
        <rFont val="Cambria"/>
        <family val="1"/>
        <charset val="204"/>
        <scheme val="major"/>
      </rPr>
      <t>Комерційну пропозицію у форматі Додатку 1, завірену підписом керівника та печаткою.</t>
    </r>
  </si>
  <si>
    <t>•  Витяг з реєстру платників ПДВ;</t>
  </si>
  <si>
    <t>•  Витяг з Єдиного державного реєстру;</t>
  </si>
  <si>
    <t>•  Документ, що засвідчує повноваження керівника (виписка з статуту тощо);</t>
  </si>
  <si>
    <t>•  Лист у довільній формі про наявність відповідного обладнання, власної матеріально-технічної бази, працівників відповідної кваліфікації;</t>
  </si>
  <si>
    <t>•  Комерційну пропозицію у форматі Додатку 1 в Excel;</t>
  </si>
  <si>
    <t>3.3. Строк, протягом якого пропозиції Учасників є дійсними</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</si>
  <si>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</si>
  <si>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Додаток 1. Комерційна пропозиція на закупівлю</t>
  </si>
  <si>
    <t>Офіційний сайт компанії Учасника (за наявності)</t>
  </si>
  <si>
    <t>Термін надання пропозиції включно до</t>
  </si>
  <si>
    <t>Детальні характеристики предмету закупівлі надано у Додатку 1.</t>
  </si>
  <si>
    <t>•  Довідка про включення до ЄДРПОУ;</t>
  </si>
  <si>
    <t>Тендерна пропозиція має бути зафіксована в гривнях до повного виконання зобов'язань по Договору. Підтвердити або вказати свої умови.</t>
  </si>
  <si>
    <t>Місце розкриття пропозицій: м. Київ, 04112, вул. Дорогожицька, 1.</t>
  </si>
  <si>
    <t>Оригінал пропозиції подається в друкованому вигляді особисто або кур’єрською службою на адресу: м. Київ, 04112, вул. Дорогожицька, 1, галерея 1, кімната 1.</t>
  </si>
  <si>
    <t>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t>
  </si>
  <si>
    <t>Переможцем процедури закупівлі буде обраний той Учасник, пропозиція якого відповідає вимогам Замовника, які викладено у даній документації, з мінімальною ціною.</t>
  </si>
  <si>
    <t>IP-телефонія та Call-tracking</t>
  </si>
  <si>
    <t>•  Портфоліо успішно реалізованих проектів за напрямом даної закупівлі з рекомендаціями клієнтів;</t>
  </si>
  <si>
    <t>Зазначити розмір клієнтської бази (кількість компаній та абонентів).</t>
  </si>
  <si>
    <t>Мета закупівлі:</t>
  </si>
  <si>
    <t>Переможець процедури закупівлі укладає договір на обслуговування Замовника терміном на один рік.</t>
  </si>
  <si>
    <t>•  Проект Договору.</t>
  </si>
  <si>
    <t>Договір має відповідати всім умовам, які були зазначені в акцептованій пропозиції Учасника.</t>
  </si>
  <si>
    <t>1. Налаштування віртуальної АТС:</t>
  </si>
  <si>
    <t>tender-436@foxtrot.kiev.ua</t>
  </si>
  <si>
    <t>Одиниці виміру</t>
  </si>
  <si>
    <t>ціна за одну sim-карту</t>
  </si>
  <si>
    <t>ціна за один номер</t>
  </si>
  <si>
    <t>Кількість на рік</t>
  </si>
  <si>
    <t>Найменування послуги</t>
  </si>
  <si>
    <t>ціна за один місяць</t>
  </si>
  <si>
    <t>Підтвердити можливість забезпечити надання безкоштовних консультацій та ремонтних робіт у разі виникнення збоїв в роботі віртуальної АТС з вини Підрядника.</t>
  </si>
  <si>
    <t>Підтвердити можливість забезпечити використання існуючих GSM-шлюзів Замовника.</t>
  </si>
  <si>
    <t>Підрядник налаштовує особистий кабінет Замовника, вхід до якого здійснюється за унікальним логіном та паролем. За допомогою особистого кабінету Замовник може перевіряти статистику, стан рахунку, управляти сервісами, отримувати новини тощо. Особистий кабінет має бути активним та доступним навіть у випадку призупинення надання послуг Підрядником, за виключенням випадків відсутності технічної можливості. Підтвердити або вказати свої умови.</t>
  </si>
  <si>
    <t>Умови оплати: безготівкова оплата шляхом 100% передплати не пізніше 15-го числа місяця, в якому виконується послуга при умові отримання від Підрядника рахунку за п'ять робочих днів до необхідного терміну оплати. Підтвердити або вказати свої умови.</t>
  </si>
  <si>
    <t>▪   забезпечення багатоканальності номерів;</t>
  </si>
  <si>
    <t>▪   аудіозапис всіх розмов, збереження інформації в особистому кабінеті Замовника;</t>
  </si>
  <si>
    <t>▪   надання розгорнутої статистики по всім розмовам;</t>
  </si>
  <si>
    <t>▪   розробка системи для попередження втрати вхідних дзвінків.</t>
  </si>
  <si>
    <t>▪   автоматичне визначення необхідної кількісті номерів для підміни;</t>
  </si>
  <si>
    <t>▪   надання можливості підключення послуги стаціонарних та мобільних номерів;</t>
  </si>
  <si>
    <t>▪   автоматичне створення карток клієнтів при дзвінках;</t>
  </si>
  <si>
    <t>▪   збереження записів розмов з клієнтами, карток та всієї супутньої інформації в особистому кабінеті;</t>
  </si>
  <si>
    <t>▪   налаштування експорту даних про клієнтів у внутрішню CRM-систему.</t>
  </si>
  <si>
    <t>▪   налаштування експорту в Google Analytics всієї аналітики щодо дзвінків, успішності/неуспішності звернення.</t>
  </si>
  <si>
    <t>2. Налаштування послуги Call-tracking:</t>
  </si>
  <si>
    <t>3. Інтеграція телефонії з внутрішньою CRM-системою Замовника:</t>
  </si>
  <si>
    <t>Підвищення ефективності роботи колл-центру Замовника, зростання кількості цільових відвідувачів та збільшення прибутків від рекламних кампаній в Google, завдяки аналітичним даним, які отримані через послугу Call-tracking.</t>
  </si>
  <si>
    <t>▪   об’єднання міських та мобільних телефонів в єдину мережу;</t>
  </si>
  <si>
    <t>2. Інтеграція телефонії з внутрішньою CRM-системою. Обслуговування sim-карт в GSM-слотах Підрядника: 3 карти на місяць.</t>
  </si>
  <si>
    <r>
      <t xml:space="preserve">3. Call-tracking щодо платної реклами. Вартість підмінних </t>
    </r>
    <r>
      <rPr>
        <u/>
        <sz val="10"/>
        <rFont val="Cambria"/>
        <family val="1"/>
        <charset val="204"/>
        <scheme val="major"/>
      </rPr>
      <t>стаціонарних</t>
    </r>
    <r>
      <rPr>
        <sz val="10"/>
        <rFont val="Cambria"/>
        <family val="1"/>
        <charset val="204"/>
        <scheme val="major"/>
      </rPr>
      <t xml:space="preserve"> номерів для Call-tracking: 55 номерів на місяць.</t>
    </r>
  </si>
  <si>
    <r>
      <t xml:space="preserve">4. Call-tracking щодо платної реклами. Вартість підмінних </t>
    </r>
    <r>
      <rPr>
        <u/>
        <sz val="10"/>
        <rFont val="Cambria"/>
        <family val="1"/>
        <charset val="204"/>
        <scheme val="major"/>
      </rPr>
      <t>мобільних</t>
    </r>
    <r>
      <rPr>
        <sz val="10"/>
        <rFont val="Cambria"/>
        <family val="1"/>
        <charset val="204"/>
        <scheme val="major"/>
      </rPr>
      <t xml:space="preserve"> номерів для Call-tracking: 150 номерів на місяць.</t>
    </r>
  </si>
  <si>
    <t>1. Щомісячна абонплата за налаштування та обслуговування віртуальної АТС.</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</si>
</sst>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FC22]d\ mmmm\ yyyy&quot; р.&quot;;@"/>
    <numFmt numFmtId="166" formatCode="[&lt;=9999999]0##\-##\-##;\(0##\)\ ###\-##\-##"/>
    <numFmt numFmtId="167" formatCode="#,##0_ ;[Red]\-#,##0\ "/>
    <numFmt numFmtId="168" formatCode="#,##0.00_ ;[Red]\-#,##0.00\ "/>
    <numFmt numFmtId="169" formatCode="_-* #,##0_р_._-;\-* #,##0_р_._-;_-* &quot;-&quot;??_р_._-;_-@_-"/>
  </numFmts>
  <fonts count="31" x14ac:knownFonts="1">
    <font>
      <sz val="11"/>
      <color theme="1"/>
      <name val="Calibri"/>
      <family val="2"/>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1"/>
      <color theme="1"/>
      <name val="Cambria"/>
      <family val="1"/>
      <charset val="204"/>
      <scheme val="major"/>
    </font>
    <font>
      <b/>
      <sz val="11"/>
      <color theme="1"/>
      <name val="Cambria"/>
      <family val="1"/>
      <charset val="204"/>
      <scheme val="major"/>
    </font>
    <font>
      <u/>
      <sz val="11"/>
      <color theme="10"/>
      <name val="Cambria"/>
      <family val="1"/>
      <charset val="204"/>
      <scheme val="major"/>
    </font>
    <font>
      <b/>
      <u/>
      <sz val="11"/>
      <color theme="1"/>
      <name val="Cambria"/>
      <family val="1"/>
      <charset val="204"/>
      <scheme val="major"/>
    </font>
    <font>
      <sz val="12"/>
      <color theme="1"/>
      <name val="Cambria"/>
      <family val="1"/>
      <charset val="204"/>
      <scheme val="major"/>
    </font>
    <font>
      <sz val="11"/>
      <color theme="1"/>
      <name val="Calibri"/>
      <family val="2"/>
      <scheme val="min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sz val="10"/>
      <color theme="1"/>
      <name val="Cambria"/>
      <family val="1"/>
      <charset val="204"/>
      <scheme val="major"/>
    </font>
    <font>
      <sz val="10"/>
      <name val="Cambria"/>
      <family val="1"/>
      <charset val="204"/>
      <scheme val="major"/>
    </font>
    <font>
      <b/>
      <sz val="10"/>
      <name val="Cambria"/>
      <family val="1"/>
      <charset val="204"/>
      <scheme val="major"/>
    </font>
    <font>
      <u/>
      <sz val="12"/>
      <color theme="1"/>
      <name val="Cambria"/>
      <family val="1"/>
      <charset val="204"/>
      <scheme val="major"/>
    </font>
    <font>
      <i/>
      <u/>
      <sz val="11"/>
      <color theme="10"/>
      <name val="Cambria"/>
      <family val="1"/>
      <charset val="204"/>
      <scheme val="major"/>
    </font>
    <font>
      <i/>
      <sz val="11"/>
      <color theme="1"/>
      <name val="Cambria"/>
      <family val="1"/>
      <charset val="204"/>
      <scheme val="major"/>
    </font>
    <font>
      <sz val="11"/>
      <name val="Cambria"/>
      <family val="1"/>
      <charset val="204"/>
      <scheme val="major"/>
    </font>
    <font>
      <sz val="8"/>
      <color theme="1"/>
      <name val="Cambria"/>
      <family val="1"/>
      <charset val="204"/>
      <scheme val="major"/>
    </font>
    <font>
      <b/>
      <sz val="10"/>
      <color theme="1"/>
      <name val="Cambria"/>
      <family val="1"/>
      <charset val="204"/>
      <scheme val="major"/>
    </font>
    <font>
      <sz val="9.9"/>
      <color theme="1"/>
      <name val="Cambria"/>
      <family val="1"/>
      <charset val="204"/>
    </font>
    <font>
      <sz val="11"/>
      <color theme="1"/>
      <name val="Calibri"/>
      <family val="2"/>
      <charset val="204"/>
    </font>
    <font>
      <sz val="20"/>
      <color theme="1"/>
      <name val="Cambria"/>
      <family val="1"/>
      <charset val="204"/>
      <scheme val="major"/>
    </font>
    <font>
      <sz val="16"/>
      <color theme="1"/>
      <name val="Cambria"/>
      <family val="1"/>
      <charset val="204"/>
      <scheme val="major"/>
    </font>
    <font>
      <b/>
      <sz val="11"/>
      <name val="Cambria"/>
      <family val="1"/>
      <charset val="204"/>
      <scheme val="major"/>
    </font>
    <font>
      <u/>
      <sz val="10"/>
      <name val="Cambria"/>
      <family val="1"/>
      <charset val="204"/>
      <scheme val="major"/>
    </font>
    <font>
      <sz val="10"/>
      <color rgb="FFC00000"/>
      <name val="Cambria"/>
      <family val="1"/>
      <charset val="204"/>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164" fontId="10" fillId="0" borderId="0" applyFont="0" applyFill="0" applyBorder="0" applyAlignment="0" applyProtection="0"/>
    <xf numFmtId="0" fontId="12" fillId="0" borderId="0"/>
    <xf numFmtId="0" fontId="12" fillId="0" borderId="0"/>
    <xf numFmtId="0" fontId="13" fillId="0" borderId="0"/>
    <xf numFmtId="0" fontId="14" fillId="0" borderId="0"/>
  </cellStyleXfs>
  <cellXfs count="111">
    <xf numFmtId="0" fontId="0" fillId="0" borderId="0" xfId="0"/>
    <xf numFmtId="0" fontId="1" fillId="0" borderId="0" xfId="0" applyFont="1"/>
    <xf numFmtId="0" fontId="1" fillId="0" borderId="0" xfId="0" applyFont="1"/>
    <xf numFmtId="0" fontId="1" fillId="0" borderId="0" xfId="0" applyFont="1"/>
    <xf numFmtId="0" fontId="2" fillId="0" borderId="0" xfId="0" applyFont="1" applyAlignment="1">
      <alignment horizontal="right"/>
    </xf>
    <xf numFmtId="0" fontId="1" fillId="0" borderId="0" xfId="0" applyFont="1" applyFill="1"/>
    <xf numFmtId="0" fontId="1" fillId="0" borderId="0" xfId="0" applyFont="1" applyFill="1" applyAlignment="1">
      <alignment horizontal="right"/>
    </xf>
    <xf numFmtId="0" fontId="2" fillId="0" borderId="0" xfId="0" applyFont="1" applyFill="1" applyAlignment="1">
      <alignment horizontal="right" vertical="top"/>
    </xf>
    <xf numFmtId="0" fontId="6" fillId="0" borderId="0" xfId="0" applyFont="1" applyBorder="1" applyAlignment="1">
      <alignment vertical="top" wrapText="1"/>
    </xf>
    <xf numFmtId="0" fontId="5" fillId="0" borderId="0" xfId="0" applyFont="1" applyBorder="1" applyAlignment="1">
      <alignment vertical="top"/>
    </xf>
    <xf numFmtId="0" fontId="3" fillId="0" borderId="0" xfId="0" applyFont="1"/>
    <xf numFmtId="0" fontId="1" fillId="0" borderId="0" xfId="0" applyFont="1"/>
    <xf numFmtId="0" fontId="11" fillId="0" borderId="4" xfId="0" applyFont="1" applyFill="1" applyBorder="1" applyAlignment="1">
      <alignment vertical="center" wrapText="1"/>
    </xf>
    <xf numFmtId="0" fontId="3" fillId="0" borderId="0" xfId="0" applyFont="1" applyFill="1" applyBorder="1" applyAlignment="1" applyProtection="1">
      <alignment vertical="top" wrapText="1"/>
    </xf>
    <xf numFmtId="0" fontId="2" fillId="0" borderId="0" xfId="0" applyFont="1" applyFill="1" applyAlignment="1">
      <alignment horizontal="right"/>
    </xf>
    <xf numFmtId="0" fontId="1" fillId="0" borderId="0" xfId="0" applyFont="1" applyAlignment="1">
      <alignment vertical="top"/>
    </xf>
    <xf numFmtId="0" fontId="5" fillId="0" borderId="5" xfId="0" applyFont="1" applyBorder="1" applyAlignment="1">
      <alignment vertical="center" wrapText="1"/>
    </xf>
    <xf numFmtId="0" fontId="6" fillId="0" borderId="3" xfId="0" applyFont="1" applyBorder="1" applyAlignment="1">
      <alignment vertical="top" wrapText="1"/>
    </xf>
    <xf numFmtId="0" fontId="15" fillId="0" borderId="0" xfId="0" applyFont="1" applyAlignment="1">
      <alignment vertical="center"/>
    </xf>
    <xf numFmtId="4" fontId="17" fillId="0" borderId="2" xfId="4" applyNumberFormat="1" applyFont="1" applyFill="1" applyBorder="1" applyAlignment="1">
      <alignment horizontal="left" vertical="center" wrapText="1"/>
    </xf>
    <xf numFmtId="0" fontId="18" fillId="0" borderId="0" xfId="0" applyFont="1" applyAlignment="1">
      <alignment horizontal="right" vertical="top"/>
    </xf>
    <xf numFmtId="0" fontId="18" fillId="0" borderId="0" xfId="0" applyFont="1" applyAlignment="1">
      <alignment horizontal="right"/>
    </xf>
    <xf numFmtId="0" fontId="11" fillId="0" borderId="0" xfId="0" applyFont="1" applyAlignment="1">
      <alignment horizontal="right"/>
    </xf>
    <xf numFmtId="0" fontId="9" fillId="0" borderId="0" xfId="0" applyFont="1" applyAlignment="1">
      <alignment horizontal="left"/>
    </xf>
    <xf numFmtId="0" fontId="6" fillId="0" borderId="2" xfId="0" applyFont="1" applyBorder="1" applyAlignment="1">
      <alignment vertical="top"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7" fillId="0" borderId="3" xfId="1" applyFont="1" applyBorder="1" applyAlignment="1">
      <alignment vertical="center" wrapText="1"/>
    </xf>
    <xf numFmtId="0" fontId="7" fillId="0" borderId="5" xfId="1"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7" fillId="0" borderId="3" xfId="1" applyFont="1" applyBorder="1" applyAlignment="1">
      <alignment horizontal="left" vertical="center" wrapText="1"/>
    </xf>
    <xf numFmtId="0" fontId="20" fillId="0" borderId="0" xfId="0" applyFont="1" applyBorder="1" applyAlignment="1">
      <alignment vertical="center"/>
    </xf>
    <xf numFmtId="0" fontId="19" fillId="0" borderId="0" xfId="1" applyFont="1" applyBorder="1" applyAlignment="1">
      <alignment vertical="center"/>
    </xf>
    <xf numFmtId="0" fontId="5" fillId="0" borderId="0" xfId="0" applyFont="1" applyBorder="1" applyAlignment="1">
      <alignment vertical="center"/>
    </xf>
    <xf numFmtId="0" fontId="1" fillId="0" borderId="0" xfId="0" applyFont="1" applyAlignment="1"/>
    <xf numFmtId="0" fontId="21" fillId="0" borderId="5" xfId="0" applyFont="1" applyBorder="1" applyAlignment="1">
      <alignment vertical="center" wrapText="1"/>
    </xf>
    <xf numFmtId="0" fontId="17" fillId="0" borderId="2" xfId="3" applyFont="1" applyFill="1" applyBorder="1" applyAlignment="1">
      <alignment horizontal="center" vertical="center" wrapText="1"/>
    </xf>
    <xf numFmtId="0" fontId="9" fillId="0" borderId="0" xfId="0" applyFont="1" applyFill="1" applyBorder="1" applyAlignment="1">
      <alignment horizontal="right" vertical="top"/>
    </xf>
    <xf numFmtId="165" fontId="9" fillId="0" borderId="0" xfId="0" applyNumberFormat="1" applyFont="1" applyFill="1" applyBorder="1" applyAlignment="1">
      <alignment horizontal="left" vertical="top" wrapText="1"/>
    </xf>
    <xf numFmtId="165" fontId="9" fillId="0" borderId="0" xfId="0" applyNumberFormat="1" applyFont="1" applyAlignment="1">
      <alignment horizontal="center"/>
    </xf>
    <xf numFmtId="165" fontId="22" fillId="0" borderId="0" xfId="0" applyNumberFormat="1" applyFont="1" applyAlignment="1">
      <alignment horizontal="left"/>
    </xf>
    <xf numFmtId="0" fontId="22" fillId="0" borderId="0" xfId="0" applyFont="1" applyFill="1" applyAlignment="1">
      <alignment vertical="center"/>
    </xf>
    <xf numFmtId="165" fontId="22" fillId="0" borderId="0" xfId="0" applyNumberFormat="1" applyFont="1" applyAlignment="1">
      <alignment horizontal="left" vertical="center"/>
    </xf>
    <xf numFmtId="0" fontId="21" fillId="0" borderId="4" xfId="0" applyFont="1" applyBorder="1" applyAlignment="1">
      <alignment vertical="center" wrapText="1"/>
    </xf>
    <xf numFmtId="0" fontId="21" fillId="0" borderId="0" xfId="0" applyFont="1" applyBorder="1" applyAlignment="1">
      <alignment vertical="top" wrapText="1"/>
    </xf>
    <xf numFmtId="0" fontId="20" fillId="0" borderId="0" xfId="0" applyFont="1" applyBorder="1" applyAlignment="1">
      <alignment vertical="center" wrapText="1"/>
    </xf>
    <xf numFmtId="0" fontId="21" fillId="0" borderId="2" xfId="0" applyFont="1" applyBorder="1" applyAlignment="1">
      <alignment vertical="center" wrapText="1"/>
    </xf>
    <xf numFmtId="0" fontId="7" fillId="0" borderId="5" xfId="1" applyFont="1" applyFill="1" applyBorder="1" applyAlignment="1">
      <alignment vertical="center" wrapText="1"/>
    </xf>
    <xf numFmtId="0" fontId="5" fillId="0" borderId="5" xfId="0" applyFont="1" applyBorder="1" applyAlignment="1">
      <alignment horizontal="left" vertical="center" wrapText="1" indent="2"/>
    </xf>
    <xf numFmtId="0" fontId="21" fillId="0" borderId="5" xfId="0" applyFont="1" applyBorder="1" applyAlignment="1">
      <alignment horizontal="left" vertical="center" wrapText="1" indent="2"/>
    </xf>
    <xf numFmtId="0" fontId="26" fillId="0" borderId="0" xfId="0" applyFont="1" applyBorder="1" applyAlignment="1">
      <alignment vertical="top"/>
    </xf>
    <xf numFmtId="49" fontId="16" fillId="0" borderId="2" xfId="2" applyNumberFormat="1" applyFont="1" applyFill="1" applyBorder="1" applyAlignment="1" applyProtection="1">
      <alignment vertical="center" wrapText="1"/>
      <protection locked="0"/>
    </xf>
    <xf numFmtId="0" fontId="15" fillId="0" borderId="0" xfId="0" applyFont="1" applyAlignment="1">
      <alignment vertical="center" wrapText="1"/>
    </xf>
    <xf numFmtId="0" fontId="15" fillId="0" borderId="0" xfId="0" applyFont="1" applyFill="1" applyAlignment="1">
      <alignment vertical="center" wrapText="1"/>
    </xf>
    <xf numFmtId="0" fontId="26" fillId="0" borderId="0" xfId="0" applyFont="1" applyAlignment="1">
      <alignment vertical="center" wrapText="1"/>
    </xf>
    <xf numFmtId="0" fontId="27" fillId="0" borderId="0" xfId="0" applyFont="1" applyAlignment="1">
      <alignment vertical="center"/>
    </xf>
    <xf numFmtId="168" fontId="16" fillId="0" borderId="2" xfId="2" applyNumberFormat="1" applyFont="1" applyFill="1" applyBorder="1" applyAlignment="1" applyProtection="1">
      <alignment vertical="center" wrapText="1"/>
      <protection locked="0"/>
    </xf>
    <xf numFmtId="4" fontId="17" fillId="2" borderId="2" xfId="3" applyNumberFormat="1" applyFont="1" applyFill="1" applyBorder="1" applyAlignment="1">
      <alignment horizontal="left" vertical="center" wrapText="1"/>
    </xf>
    <xf numFmtId="0" fontId="15" fillId="2" borderId="0" xfId="0" applyFont="1" applyFill="1" applyAlignment="1">
      <alignment vertical="center" wrapText="1"/>
    </xf>
    <xf numFmtId="0" fontId="6" fillId="2" borderId="0" xfId="0" applyFont="1" applyFill="1" applyAlignment="1">
      <alignment horizontal="right" vertical="center"/>
    </xf>
    <xf numFmtId="165" fontId="28" fillId="0" borderId="5" xfId="0" applyNumberFormat="1" applyFont="1" applyFill="1" applyBorder="1" applyAlignment="1">
      <alignment horizontal="left" vertical="center" wrapText="1"/>
    </xf>
    <xf numFmtId="49" fontId="16" fillId="2" borderId="2" xfId="0" applyNumberFormat="1" applyFont="1" applyFill="1" applyBorder="1" applyAlignment="1">
      <alignment horizontal="left" vertical="center" wrapText="1"/>
    </xf>
    <xf numFmtId="169" fontId="16" fillId="2" borderId="2" xfId="2" applyNumberFormat="1" applyFont="1" applyFill="1" applyBorder="1" applyAlignment="1">
      <alignment horizontal="left" vertical="center" wrapText="1"/>
    </xf>
    <xf numFmtId="164" fontId="6" fillId="0" borderId="0" xfId="2" applyFont="1" applyFill="1" applyAlignment="1">
      <alignment vertical="center"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3"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3" fillId="0" borderId="0" xfId="0" applyFont="1" applyBorder="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167" fontId="15" fillId="0" borderId="6" xfId="2" applyNumberFormat="1" applyFont="1" applyFill="1" applyBorder="1" applyAlignment="1">
      <alignment horizontal="left" vertical="center" wrapText="1"/>
    </xf>
    <xf numFmtId="167" fontId="15" fillId="0" borderId="7" xfId="2" applyNumberFormat="1" applyFont="1" applyFill="1" applyBorder="1" applyAlignment="1">
      <alignment horizontal="left" vertical="center" wrapText="1"/>
    </xf>
    <xf numFmtId="0" fontId="16" fillId="2" borderId="6" xfId="3" applyFont="1" applyFill="1" applyBorder="1" applyAlignment="1">
      <alignment horizontal="left" vertical="center" wrapText="1"/>
    </xf>
    <xf numFmtId="0" fontId="16" fillId="2" borderId="10" xfId="3" applyFont="1" applyFill="1" applyBorder="1" applyAlignment="1">
      <alignment horizontal="left" vertical="center" wrapText="1"/>
    </xf>
    <xf numFmtId="0" fontId="16" fillId="2" borderId="7" xfId="3"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0" fontId="15" fillId="2" borderId="7" xfId="0" applyFont="1" applyFill="1" applyBorder="1" applyAlignment="1">
      <alignment vertical="center" wrapText="1"/>
    </xf>
    <xf numFmtId="49" fontId="15" fillId="0" borderId="6" xfId="1" applyNumberFormat="1" applyFont="1" applyFill="1" applyBorder="1" applyAlignment="1">
      <alignment horizontal="left" vertical="center" wrapText="1"/>
    </xf>
    <xf numFmtId="49" fontId="15" fillId="0" borderId="7" xfId="1" applyNumberFormat="1" applyFont="1" applyFill="1" applyBorder="1" applyAlignment="1">
      <alignment horizontal="left" vertical="center" wrapText="1"/>
    </xf>
    <xf numFmtId="166" fontId="15" fillId="0" borderId="6" xfId="0" applyNumberFormat="1" applyFont="1" applyFill="1" applyBorder="1" applyAlignment="1">
      <alignment horizontal="left" vertical="center" wrapText="1"/>
    </xf>
    <xf numFmtId="166" fontId="15" fillId="0" borderId="7" xfId="0" applyNumberFormat="1" applyFont="1" applyFill="1" applyBorder="1" applyAlignment="1">
      <alignment horizontal="left" vertical="center" wrapText="1"/>
    </xf>
    <xf numFmtId="0" fontId="15" fillId="2" borderId="0" xfId="0" applyFont="1" applyFill="1" applyBorder="1" applyAlignment="1">
      <alignment vertical="center" wrapText="1"/>
    </xf>
    <xf numFmtId="0" fontId="6" fillId="2" borderId="1"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0" fontId="23" fillId="2" borderId="7" xfId="0" applyFont="1" applyFill="1" applyBorder="1" applyAlignment="1">
      <alignment vertical="center" wrapText="1"/>
    </xf>
    <xf numFmtId="49" fontId="23"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Border="1" applyAlignment="1" applyProtection="1">
      <alignmen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wrapText="1"/>
    </xf>
    <xf numFmtId="166" fontId="9" fillId="0" borderId="0" xfId="0" applyNumberFormat="1" applyFont="1" applyFill="1" applyBorder="1" applyAlignment="1">
      <alignment horizontal="left" wrapText="1"/>
    </xf>
    <xf numFmtId="49" fontId="16" fillId="0" borderId="6"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0" fontId="30" fillId="0" borderId="6" xfId="0" applyNumberFormat="1" applyFont="1" applyFill="1" applyBorder="1" applyAlignment="1">
      <alignment horizontal="center" vertical="center" wrapText="1"/>
    </xf>
    <xf numFmtId="0" fontId="30" fillId="0" borderId="7" xfId="0" applyNumberFormat="1" applyFont="1" applyFill="1" applyBorder="1" applyAlignment="1">
      <alignment horizontal="center" vertical="center" wrapText="1"/>
    </xf>
    <xf numFmtId="0" fontId="27" fillId="0" borderId="0" xfId="0" applyFont="1" applyAlignment="1">
      <alignment vertical="center" wrapText="1"/>
    </xf>
    <xf numFmtId="167" fontId="15" fillId="0" borderId="0" xfId="0" applyNumberFormat="1" applyFont="1" applyAlignment="1">
      <alignment vertical="center" wrapText="1"/>
    </xf>
    <xf numFmtId="0" fontId="16" fillId="2" borderId="6" xfId="3" applyFont="1" applyFill="1" applyBorder="1" applyAlignment="1">
      <alignment horizontal="left" vertical="center" wrapText="1" indent="2"/>
    </xf>
    <xf numFmtId="0" fontId="16" fillId="2" borderId="10" xfId="3" applyFont="1" applyFill="1" applyBorder="1" applyAlignment="1">
      <alignment horizontal="left" vertical="center" wrapText="1" indent="2"/>
    </xf>
    <xf numFmtId="0" fontId="16" fillId="2" borderId="7" xfId="3" applyFont="1" applyFill="1" applyBorder="1" applyAlignment="1">
      <alignment horizontal="left" vertical="center" wrapText="1" indent="2"/>
    </xf>
    <xf numFmtId="0" fontId="30" fillId="0" borderId="0"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cellXfs>
  <cellStyles count="7">
    <cellStyle name="Normal_Техника_спецификация" xfId="4"/>
    <cellStyle name="Гиперссылка" xfId="1" builtinId="8"/>
    <cellStyle name="Обычный" xfId="0" builtinId="0"/>
    <cellStyle name="Обычный 2" xfId="5"/>
    <cellStyle name="Обычный_1.3. Шаблон спецификации" xfId="3"/>
    <cellStyle name="Стиль 1" xfId="6"/>
    <cellStyle name="Финансовый" xfId="2" builtinId="3"/>
  </cellStyles>
  <dxfs count="4">
    <dxf>
      <fill>
        <patternFill>
          <bgColor rgb="FFFFFF00"/>
        </patternFill>
      </fill>
    </dxf>
    <dxf>
      <fill>
        <patternFill>
          <bgColor rgb="FFFFFF00"/>
        </patternFill>
      </fill>
    </dxf>
    <dxf>
      <fill>
        <patternFill>
          <bgColor rgb="FFFFFF00"/>
        </patternFill>
      </fill>
    </dxf>
    <dxf>
      <fill>
        <gradientFill degree="180">
          <stop position="0">
            <color theme="0"/>
          </stop>
          <stop position="1">
            <color rgb="FFFFFF00"/>
          </stop>
        </gradient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xtrotgroup.com.ua/uk/tender.html" TargetMode="External"/><Relationship Id="rId2" Type="http://schemas.openxmlformats.org/officeDocument/2006/relationships/hyperlink" Target="mailto:tender-436@foxtrot.kiev.ua"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http://foxtrotgroup.com.ua/uk/tender/subscribe.html" TargetMode="External"/><Relationship Id="rId4" Type="http://schemas.openxmlformats.org/officeDocument/2006/relationships/hyperlink" Target="mailto:tender-______@foxtrot.kiev.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108"/>
  <sheetViews>
    <sheetView showGridLines="0" showZeros="0" tabSelected="1" defaultGridColor="0" colorId="22" zoomScaleNormal="100" workbookViewId="0">
      <pane ySplit="1" topLeftCell="A2" activePane="bottomLeft" state="frozen"/>
      <selection pane="bottomLeft" activeCell="B3" sqref="B3"/>
    </sheetView>
  </sheetViews>
  <sheetFormatPr defaultColWidth="0" defaultRowHeight="14.25" zeroHeight="1" x14ac:dyDescent="0.25"/>
  <cols>
    <col min="1" max="1" width="21.7109375" style="9" customWidth="1"/>
    <col min="2" max="2" width="76.28515625" style="35" customWidth="1"/>
    <col min="3" max="16384" width="9.140625" style="9" hidden="1"/>
  </cols>
  <sheetData>
    <row r="1" spans="1:3" ht="18" customHeight="1" x14ac:dyDescent="0.25">
      <c r="A1" s="71" t="s">
        <v>34</v>
      </c>
      <c r="B1" s="71"/>
      <c r="C1" s="8"/>
    </row>
    <row r="2" spans="1:3" ht="14.25" customHeight="1" x14ac:dyDescent="0.25">
      <c r="A2" s="72" t="s">
        <v>75</v>
      </c>
      <c r="B2" s="73"/>
      <c r="C2" s="8"/>
    </row>
    <row r="3" spans="1:3" ht="25.5" customHeight="1" x14ac:dyDescent="0.25">
      <c r="A3" s="66" t="s">
        <v>76</v>
      </c>
      <c r="B3" s="12" t="s">
        <v>108</v>
      </c>
      <c r="C3" s="52"/>
    </row>
    <row r="4" spans="1:3" ht="14.25" customHeight="1" x14ac:dyDescent="0.25">
      <c r="A4" s="67"/>
      <c r="B4" s="16" t="s">
        <v>111</v>
      </c>
    </row>
    <row r="5" spans="1:3" ht="57" customHeight="1" x14ac:dyDescent="0.25">
      <c r="A5" s="67"/>
      <c r="B5" s="16" t="s">
        <v>139</v>
      </c>
    </row>
    <row r="6" spans="1:3" ht="28.5" customHeight="1" x14ac:dyDescent="0.25">
      <c r="A6" s="67"/>
      <c r="B6" s="16" t="s">
        <v>112</v>
      </c>
    </row>
    <row r="7" spans="1:3" ht="14.25" customHeight="1" x14ac:dyDescent="0.25">
      <c r="A7" s="68"/>
      <c r="B7" s="16" t="s">
        <v>101</v>
      </c>
    </row>
    <row r="8" spans="1:3" ht="14.25" customHeight="1" x14ac:dyDescent="0.25">
      <c r="A8" s="66" t="s">
        <v>77</v>
      </c>
      <c r="B8" s="26" t="s">
        <v>5</v>
      </c>
    </row>
    <row r="9" spans="1:3" ht="14.25" customHeight="1" x14ac:dyDescent="0.25">
      <c r="A9" s="67"/>
      <c r="B9" s="16" t="s">
        <v>82</v>
      </c>
    </row>
    <row r="10" spans="1:3" ht="14.25" customHeight="1" x14ac:dyDescent="0.25">
      <c r="A10" s="67"/>
      <c r="B10" s="37" t="s">
        <v>85</v>
      </c>
    </row>
    <row r="11" spans="1:3" ht="14.25" customHeight="1" x14ac:dyDescent="0.25">
      <c r="A11" s="67"/>
      <c r="B11" s="49" t="s">
        <v>116</v>
      </c>
    </row>
    <row r="12" spans="1:3" ht="14.25" customHeight="1" x14ac:dyDescent="0.25">
      <c r="A12" s="67"/>
      <c r="B12" s="16" t="s">
        <v>6</v>
      </c>
    </row>
    <row r="13" spans="1:3" ht="28.5" customHeight="1" x14ac:dyDescent="0.25">
      <c r="A13" s="68"/>
      <c r="B13" s="27" t="s">
        <v>7</v>
      </c>
    </row>
    <row r="14" spans="1:3" ht="14.25" customHeight="1" x14ac:dyDescent="0.25">
      <c r="A14" s="69" t="s">
        <v>70</v>
      </c>
      <c r="B14" s="70"/>
    </row>
    <row r="15" spans="1:3" ht="42.75" customHeight="1" x14ac:dyDescent="0.25">
      <c r="A15" s="66" t="s">
        <v>8</v>
      </c>
      <c r="B15" s="26" t="s">
        <v>9</v>
      </c>
    </row>
    <row r="16" spans="1:3" ht="14.25" customHeight="1" x14ac:dyDescent="0.25">
      <c r="A16" s="67"/>
      <c r="B16" s="29" t="s">
        <v>33</v>
      </c>
    </row>
    <row r="17" spans="1:2" ht="42.75" customHeight="1" x14ac:dyDescent="0.25">
      <c r="A17" s="68"/>
      <c r="B17" s="27" t="s">
        <v>84</v>
      </c>
    </row>
    <row r="18" spans="1:2" ht="14.25" customHeight="1" x14ac:dyDescent="0.25">
      <c r="A18" s="69" t="s">
        <v>71</v>
      </c>
      <c r="B18" s="70"/>
    </row>
    <row r="19" spans="1:2" ht="14.25" customHeight="1" x14ac:dyDescent="0.25">
      <c r="A19" s="66" t="s">
        <v>10</v>
      </c>
      <c r="B19" s="26" t="s">
        <v>11</v>
      </c>
    </row>
    <row r="20" spans="1:2" ht="42.75" customHeight="1" x14ac:dyDescent="0.25">
      <c r="A20" s="67"/>
      <c r="B20" s="16" t="s">
        <v>106</v>
      </c>
    </row>
    <row r="21" spans="1:2" ht="42.75" customHeight="1" x14ac:dyDescent="0.25">
      <c r="A21" s="68"/>
      <c r="B21" s="29" t="s">
        <v>62</v>
      </c>
    </row>
    <row r="22" spans="1:2" ht="14.25" customHeight="1" x14ac:dyDescent="0.25">
      <c r="A22" s="66" t="s">
        <v>12</v>
      </c>
      <c r="B22" s="26" t="s">
        <v>30</v>
      </c>
    </row>
    <row r="23" spans="1:2" ht="29.25" customHeight="1" x14ac:dyDescent="0.25">
      <c r="A23" s="67"/>
      <c r="B23" s="50" t="s">
        <v>90</v>
      </c>
    </row>
    <row r="24" spans="1:2" ht="14.25" customHeight="1" x14ac:dyDescent="0.25">
      <c r="A24" s="67"/>
      <c r="B24" s="16" t="s">
        <v>31</v>
      </c>
    </row>
    <row r="25" spans="1:2" ht="14.25" customHeight="1" x14ac:dyDescent="0.25">
      <c r="A25" s="67"/>
      <c r="B25" s="50" t="s">
        <v>95</v>
      </c>
    </row>
    <row r="26" spans="1:2" ht="14.25" customHeight="1" x14ac:dyDescent="0.25">
      <c r="A26" s="67"/>
      <c r="B26" s="50" t="s">
        <v>91</v>
      </c>
    </row>
    <row r="27" spans="1:2" ht="14.25" customHeight="1" x14ac:dyDescent="0.25">
      <c r="A27" s="67"/>
      <c r="B27" s="50" t="s">
        <v>92</v>
      </c>
    </row>
    <row r="28" spans="1:2" ht="14.25" customHeight="1" x14ac:dyDescent="0.25">
      <c r="A28" s="67"/>
      <c r="B28" s="50" t="s">
        <v>102</v>
      </c>
    </row>
    <row r="29" spans="1:2" ht="28.5" customHeight="1" x14ac:dyDescent="0.25">
      <c r="A29" s="67"/>
      <c r="B29" s="50" t="s">
        <v>93</v>
      </c>
    </row>
    <row r="30" spans="1:2" ht="42.75" customHeight="1" x14ac:dyDescent="0.25">
      <c r="A30" s="67"/>
      <c r="B30" s="51" t="s">
        <v>94</v>
      </c>
    </row>
    <row r="31" spans="1:2" ht="28.5" customHeight="1" x14ac:dyDescent="0.25">
      <c r="A31" s="67"/>
      <c r="B31" s="51" t="s">
        <v>109</v>
      </c>
    </row>
    <row r="32" spans="1:2" ht="14.25" customHeight="1" x14ac:dyDescent="0.25">
      <c r="A32" s="68"/>
      <c r="B32" s="51" t="s">
        <v>113</v>
      </c>
    </row>
    <row r="33" spans="1:2" ht="71.25" customHeight="1" x14ac:dyDescent="0.25">
      <c r="A33" s="24" t="s">
        <v>96</v>
      </c>
      <c r="B33" s="48" t="s">
        <v>97</v>
      </c>
    </row>
    <row r="34" spans="1:2" ht="28.5" customHeight="1" x14ac:dyDescent="0.25">
      <c r="A34" s="66" t="s">
        <v>13</v>
      </c>
      <c r="B34" s="26" t="s">
        <v>32</v>
      </c>
    </row>
    <row r="35" spans="1:2" ht="14.25" customHeight="1" x14ac:dyDescent="0.25">
      <c r="A35" s="67"/>
      <c r="B35" s="50" t="s">
        <v>57</v>
      </c>
    </row>
    <row r="36" spans="1:2" ht="14.25" customHeight="1" x14ac:dyDescent="0.25">
      <c r="A36" s="67"/>
      <c r="B36" s="50" t="s">
        <v>64</v>
      </c>
    </row>
    <row r="37" spans="1:2" ht="28.5" customHeight="1" x14ac:dyDescent="0.25">
      <c r="A37" s="68"/>
      <c r="B37" s="50" t="s">
        <v>65</v>
      </c>
    </row>
    <row r="38" spans="1:2" ht="14.25" customHeight="1" x14ac:dyDescent="0.25">
      <c r="A38" s="69" t="s">
        <v>72</v>
      </c>
      <c r="B38" s="70"/>
    </row>
    <row r="39" spans="1:2" ht="14.25" customHeight="1" x14ac:dyDescent="0.25">
      <c r="A39" s="66" t="s">
        <v>14</v>
      </c>
      <c r="B39" s="26" t="s">
        <v>15</v>
      </c>
    </row>
    <row r="40" spans="1:2" ht="42.75" customHeight="1" x14ac:dyDescent="0.25">
      <c r="A40" s="67"/>
      <c r="B40" s="16" t="s">
        <v>105</v>
      </c>
    </row>
    <row r="41" spans="1:2" ht="28.5" customHeight="1" x14ac:dyDescent="0.25">
      <c r="A41" s="67"/>
      <c r="B41" s="16" t="s">
        <v>55</v>
      </c>
    </row>
    <row r="42" spans="1:2" ht="14.25" customHeight="1" x14ac:dyDescent="0.25">
      <c r="A42" s="68"/>
      <c r="B42" s="28" t="str">
        <f>$B$11</f>
        <v>tender-436@foxtrot.kiev.ua</v>
      </c>
    </row>
    <row r="43" spans="1:2" ht="14.25" customHeight="1" x14ac:dyDescent="0.25">
      <c r="A43" s="66" t="s">
        <v>16</v>
      </c>
      <c r="B43" s="45" t="s">
        <v>104</v>
      </c>
    </row>
    <row r="44" spans="1:2" ht="14.25" customHeight="1" x14ac:dyDescent="0.25">
      <c r="A44" s="67"/>
      <c r="B44" s="37" t="s">
        <v>79</v>
      </c>
    </row>
    <row r="45" spans="1:2" ht="14.25" customHeight="1" x14ac:dyDescent="0.25">
      <c r="A45" s="67"/>
      <c r="B45" s="62">
        <v>43307</v>
      </c>
    </row>
    <row r="46" spans="1:2" ht="42.75" customHeight="1" x14ac:dyDescent="0.25">
      <c r="A46" s="68"/>
      <c r="B46" s="46" t="s">
        <v>80</v>
      </c>
    </row>
    <row r="47" spans="1:2" ht="71.25" customHeight="1" x14ac:dyDescent="0.25">
      <c r="A47" s="66" t="s">
        <v>17</v>
      </c>
      <c r="B47" s="26" t="s">
        <v>78</v>
      </c>
    </row>
    <row r="48" spans="1:2" ht="28.5" customHeight="1" x14ac:dyDescent="0.25">
      <c r="A48" s="67"/>
      <c r="B48" s="16" t="s">
        <v>18</v>
      </c>
    </row>
    <row r="49" spans="1:2" ht="14.25" customHeight="1" x14ac:dyDescent="0.25">
      <c r="A49" s="68"/>
      <c r="B49" s="16" t="s">
        <v>19</v>
      </c>
    </row>
    <row r="50" spans="1:2" ht="14.25" customHeight="1" x14ac:dyDescent="0.25">
      <c r="A50" s="69" t="s">
        <v>73</v>
      </c>
      <c r="B50" s="70"/>
    </row>
    <row r="51" spans="1:2" ht="14.25" customHeight="1" x14ac:dyDescent="0.25">
      <c r="A51" s="66" t="s">
        <v>20</v>
      </c>
      <c r="B51" s="31" t="s">
        <v>69</v>
      </c>
    </row>
    <row r="52" spans="1:2" ht="42.75" customHeight="1" x14ac:dyDescent="0.25">
      <c r="A52" s="67"/>
      <c r="B52" s="30" t="s">
        <v>107</v>
      </c>
    </row>
    <row r="53" spans="1:2" ht="28.5" customHeight="1" x14ac:dyDescent="0.25">
      <c r="A53" s="67"/>
      <c r="B53" s="30" t="s">
        <v>54</v>
      </c>
    </row>
    <row r="54" spans="1:2" ht="14.25" customHeight="1" x14ac:dyDescent="0.25">
      <c r="A54" s="68"/>
      <c r="B54" s="32" t="s">
        <v>63</v>
      </c>
    </row>
    <row r="55" spans="1:2" ht="57" customHeight="1" x14ac:dyDescent="0.25">
      <c r="A55" s="17" t="s">
        <v>21</v>
      </c>
      <c r="B55" s="16" t="s">
        <v>22</v>
      </c>
    </row>
    <row r="56" spans="1:2" ht="14.25" customHeight="1" x14ac:dyDescent="0.25">
      <c r="A56" s="66" t="s">
        <v>23</v>
      </c>
      <c r="B56" s="26" t="s">
        <v>24</v>
      </c>
    </row>
    <row r="57" spans="1:2" ht="28.5" customHeight="1" x14ac:dyDescent="0.25">
      <c r="A57" s="67"/>
      <c r="B57" s="50" t="s">
        <v>58</v>
      </c>
    </row>
    <row r="58" spans="1:2" ht="14.25" customHeight="1" x14ac:dyDescent="0.25">
      <c r="A58" s="67"/>
      <c r="B58" s="50" t="s">
        <v>59</v>
      </c>
    </row>
    <row r="59" spans="1:2" ht="42.75" customHeight="1" x14ac:dyDescent="0.25">
      <c r="A59" s="68"/>
      <c r="B59" s="27" t="s">
        <v>52</v>
      </c>
    </row>
    <row r="60" spans="1:2" ht="14.25" customHeight="1" x14ac:dyDescent="0.25">
      <c r="A60" s="66" t="s">
        <v>25</v>
      </c>
      <c r="B60" s="26" t="s">
        <v>26</v>
      </c>
    </row>
    <row r="61" spans="1:2" ht="14.25" customHeight="1" x14ac:dyDescent="0.25">
      <c r="A61" s="67"/>
      <c r="B61" s="50" t="s">
        <v>60</v>
      </c>
    </row>
    <row r="62" spans="1:2" ht="28.5" customHeight="1" x14ac:dyDescent="0.25">
      <c r="A62" s="67"/>
      <c r="B62" s="50" t="s">
        <v>61</v>
      </c>
    </row>
    <row r="63" spans="1:2" ht="42.75" customHeight="1" x14ac:dyDescent="0.25">
      <c r="A63" s="68"/>
      <c r="B63" s="27" t="s">
        <v>27</v>
      </c>
    </row>
    <row r="64" spans="1:2" ht="14.25" customHeight="1" x14ac:dyDescent="0.25">
      <c r="A64" s="69" t="s">
        <v>74</v>
      </c>
      <c r="B64" s="70"/>
    </row>
    <row r="65" spans="1:2" ht="42.75" customHeight="1" x14ac:dyDescent="0.25">
      <c r="A65" s="24" t="s">
        <v>28</v>
      </c>
      <c r="B65" s="25" t="s">
        <v>53</v>
      </c>
    </row>
    <row r="66" spans="1:2" ht="71.25" customHeight="1" x14ac:dyDescent="0.25">
      <c r="A66" s="24" t="s">
        <v>29</v>
      </c>
      <c r="B66" s="25" t="s">
        <v>114</v>
      </c>
    </row>
    <row r="67" spans="1:2" ht="14.25" customHeight="1" x14ac:dyDescent="0.25"/>
    <row r="68" spans="1:2" ht="28.5" customHeight="1" x14ac:dyDescent="0.25">
      <c r="B68" s="47" t="s">
        <v>81</v>
      </c>
    </row>
    <row r="69" spans="1:2" ht="14.25" customHeight="1" x14ac:dyDescent="0.25">
      <c r="B69" s="34" t="s">
        <v>67</v>
      </c>
    </row>
    <row r="70" spans="1:2" ht="14.25" customHeight="1" x14ac:dyDescent="0.25">
      <c r="B70" s="33"/>
    </row>
    <row r="71" spans="1:2" hidden="1" x14ac:dyDescent="0.25"/>
    <row r="72" spans="1:2" hidden="1" x14ac:dyDescent="0.25"/>
    <row r="73" spans="1:2" hidden="1" x14ac:dyDescent="0.25"/>
    <row r="74" spans="1:2" hidden="1" x14ac:dyDescent="0.25"/>
    <row r="75" spans="1:2" x14ac:dyDescent="0.25"/>
    <row r="76" spans="1:2" x14ac:dyDescent="0.25"/>
    <row r="77" spans="1:2" x14ac:dyDescent="0.25"/>
    <row r="78" spans="1:2" x14ac:dyDescent="0.25"/>
    <row r="79" spans="1:2" x14ac:dyDescent="0.25"/>
    <row r="80" spans="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sheetData>
  <mergeCells count="19">
    <mergeCell ref="A1:B1"/>
    <mergeCell ref="A19:A21"/>
    <mergeCell ref="A50:B50"/>
    <mergeCell ref="A38:B38"/>
    <mergeCell ref="A39:A42"/>
    <mergeCell ref="A14:B14"/>
    <mergeCell ref="A15:A17"/>
    <mergeCell ref="A18:B18"/>
    <mergeCell ref="A22:A32"/>
    <mergeCell ref="A34:A37"/>
    <mergeCell ref="A2:B2"/>
    <mergeCell ref="A8:A13"/>
    <mergeCell ref="A43:A46"/>
    <mergeCell ref="A3:A7"/>
    <mergeCell ref="A56:A59"/>
    <mergeCell ref="A60:A63"/>
    <mergeCell ref="A64:B64"/>
    <mergeCell ref="A51:A54"/>
    <mergeCell ref="A47:A49"/>
  </mergeCells>
  <conditionalFormatting sqref="B45">
    <cfRule type="containsBlanks" dxfId="3" priority="2">
      <formula>LEN(TRIM(B45))=0</formula>
    </cfRule>
  </conditionalFormatting>
  <dataValidations count="2">
    <dataValidation allowBlank="1" showInputMessage="1" showErrorMessage="1" promptTitle="Наступний день" prompt="після подачі пропозицій." sqref="B45"/>
    <dataValidation type="textLength" operator="lessThanOrEqual" allowBlank="1" showInputMessage="1" showErrorMessage="1" errorTitle="Увага!" error="Кількість символів не повинно перевищувати 100, інакше складно зберігати листи від учасників" sqref="B3">
      <formula1>100</formula1>
    </dataValidation>
  </dataValidations>
  <hyperlinks>
    <hyperlink ref="B16" r:id="rId1"/>
    <hyperlink ref="B21"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11" r:id="rId2"/>
    <hyperlink ref="B54" r:id="rId3"/>
    <hyperlink ref="B42" r:id="rId4" display="tender-______@foxtrot.kiev.ua"/>
    <hyperlink ref="B69" r:id="rId5"/>
  </hyperlinks>
  <pageMargins left="0.27559055118110237" right="0.27559055118110237" top="0.39370078740157483" bottom="0.39370078740157483" header="0.19685039370078741" footer="0.19685039370078741"/>
  <pageSetup paperSize="9" fitToHeight="0" orientation="portrait" r:id="rId6"/>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8"/>
  <sheetViews>
    <sheetView showGridLines="0" showZeros="0" defaultGridColor="0" colorId="22" zoomScaleNormal="100" workbookViewId="0">
      <pane xSplit="3" ySplit="3" topLeftCell="D4" activePane="bottomRight" state="frozen"/>
      <selection pane="topRight" activeCell="C1" sqref="C1"/>
      <selection pane="bottomLeft" activeCell="A4" sqref="A4"/>
      <selection pane="bottomRight" activeCell="A2" sqref="A2:C2"/>
    </sheetView>
  </sheetViews>
  <sheetFormatPr defaultRowHeight="12.75" x14ac:dyDescent="0.25"/>
  <cols>
    <col min="1" max="1" width="63.5703125" style="60" customWidth="1"/>
    <col min="2" max="2" width="10.140625" style="60" customWidth="1"/>
    <col min="3" max="3" width="13" style="60" customWidth="1"/>
    <col min="4" max="5" width="22.5703125" style="55" customWidth="1"/>
    <col min="6" max="16384" width="9.140625" style="54"/>
  </cols>
  <sheetData>
    <row r="1" spans="1:6" ht="25.5" customHeight="1" x14ac:dyDescent="0.25">
      <c r="A1" s="88" t="s">
        <v>98</v>
      </c>
      <c r="B1" s="88"/>
      <c r="C1" s="88"/>
      <c r="D1" s="109" t="str">
        <f>IF($D$3=0,"Змінювати форму запиту, додавати або видаляти стовбці чи рядки не можна.","")</f>
        <v>Змінювати форму запиту, додавати або видаляти стовбці чи рядки не можна.</v>
      </c>
      <c r="E1" s="109"/>
      <c r="F1" s="104"/>
    </row>
    <row r="2" spans="1:6" s="18" customFormat="1" ht="20.25" customHeight="1" x14ac:dyDescent="0.25">
      <c r="A2" s="89" t="str">
        <f>Документація!$B$3</f>
        <v>IP-телефонія та Call-tracking</v>
      </c>
      <c r="B2" s="89"/>
      <c r="C2" s="89"/>
      <c r="D2" s="110" t="str">
        <f>IF($D$3=0,"Поля для заповнення промарковано кольором.","")</f>
        <v>Поля для заповнення промарковано кольором.</v>
      </c>
      <c r="E2" s="110"/>
      <c r="F2" s="57"/>
    </row>
    <row r="3" spans="1:6" s="18" customFormat="1" ht="12.75" customHeight="1" x14ac:dyDescent="0.25">
      <c r="A3" s="90" t="s">
        <v>37</v>
      </c>
      <c r="B3" s="91"/>
      <c r="C3" s="92"/>
      <c r="D3" s="93"/>
      <c r="E3" s="94"/>
    </row>
    <row r="4" spans="1:6" s="18" customFormat="1" ht="12.75" customHeight="1" x14ac:dyDescent="0.25">
      <c r="A4" s="81" t="s">
        <v>38</v>
      </c>
      <c r="B4" s="82"/>
      <c r="C4" s="83"/>
      <c r="D4" s="79"/>
      <c r="E4" s="80"/>
    </row>
    <row r="5" spans="1:6" s="18" customFormat="1" ht="12.75" customHeight="1" x14ac:dyDescent="0.25">
      <c r="A5" s="81" t="s">
        <v>39</v>
      </c>
      <c r="B5" s="82"/>
      <c r="C5" s="83"/>
      <c r="D5" s="79"/>
      <c r="E5" s="80"/>
    </row>
    <row r="6" spans="1:6" s="18" customFormat="1" ht="12.75" customHeight="1" x14ac:dyDescent="0.25">
      <c r="A6" s="81" t="s">
        <v>40</v>
      </c>
      <c r="B6" s="82"/>
      <c r="C6" s="83"/>
      <c r="D6" s="86"/>
      <c r="E6" s="87"/>
    </row>
    <row r="7" spans="1:6" s="18" customFormat="1" ht="12.75" customHeight="1" x14ac:dyDescent="0.25">
      <c r="A7" s="81" t="s">
        <v>41</v>
      </c>
      <c r="B7" s="82"/>
      <c r="C7" s="83"/>
      <c r="D7" s="79"/>
      <c r="E7" s="80"/>
    </row>
    <row r="8" spans="1:6" s="18" customFormat="1" ht="12.75" customHeight="1" x14ac:dyDescent="0.25">
      <c r="A8" s="81" t="s">
        <v>42</v>
      </c>
      <c r="B8" s="82"/>
      <c r="C8" s="83"/>
      <c r="D8" s="79"/>
      <c r="E8" s="80"/>
    </row>
    <row r="9" spans="1:6" s="18" customFormat="1" ht="12.75" customHeight="1" x14ac:dyDescent="0.25">
      <c r="A9" s="81" t="s">
        <v>56</v>
      </c>
      <c r="B9" s="82"/>
      <c r="C9" s="83"/>
      <c r="D9" s="86"/>
      <c r="E9" s="87"/>
    </row>
    <row r="10" spans="1:6" s="18" customFormat="1" ht="12.75" customHeight="1" x14ac:dyDescent="0.25">
      <c r="A10" s="81" t="s">
        <v>43</v>
      </c>
      <c r="B10" s="82"/>
      <c r="C10" s="83"/>
      <c r="D10" s="79"/>
      <c r="E10" s="80"/>
    </row>
    <row r="11" spans="1:6" s="18" customFormat="1" ht="12.75" customHeight="1" x14ac:dyDescent="0.25">
      <c r="A11" s="81" t="s">
        <v>47</v>
      </c>
      <c r="B11" s="82"/>
      <c r="C11" s="83"/>
      <c r="D11" s="86"/>
      <c r="E11" s="87"/>
    </row>
    <row r="12" spans="1:6" s="18" customFormat="1" ht="12.75" customHeight="1" x14ac:dyDescent="0.25">
      <c r="A12" s="81" t="s">
        <v>48</v>
      </c>
      <c r="B12" s="82"/>
      <c r="C12" s="83"/>
      <c r="D12" s="84"/>
      <c r="E12" s="85"/>
    </row>
    <row r="13" spans="1:6" s="18" customFormat="1" ht="12.75" customHeight="1" x14ac:dyDescent="0.25">
      <c r="A13" s="81" t="s">
        <v>99</v>
      </c>
      <c r="B13" s="82"/>
      <c r="C13" s="83"/>
      <c r="D13" s="74"/>
      <c r="E13" s="75"/>
    </row>
    <row r="14" spans="1:6" s="18" customFormat="1" ht="12.75" customHeight="1" x14ac:dyDescent="0.25">
      <c r="A14" s="81" t="s">
        <v>68</v>
      </c>
      <c r="B14" s="82"/>
      <c r="C14" s="83"/>
      <c r="D14" s="74"/>
      <c r="E14" s="75"/>
    </row>
    <row r="15" spans="1:6" s="18" customFormat="1" ht="12.75" customHeight="1" x14ac:dyDescent="0.25">
      <c r="A15" s="81" t="s">
        <v>44</v>
      </c>
      <c r="B15" s="82"/>
      <c r="C15" s="83"/>
      <c r="D15" s="74"/>
      <c r="E15" s="75"/>
    </row>
    <row r="16" spans="1:6" s="18" customFormat="1" ht="12.75" customHeight="1" x14ac:dyDescent="0.25">
      <c r="A16" s="81" t="s">
        <v>51</v>
      </c>
      <c r="B16" s="82"/>
      <c r="C16" s="83"/>
      <c r="D16" s="74"/>
      <c r="E16" s="75"/>
    </row>
    <row r="17" spans="1:5" s="18" customFormat="1" ht="12.75" customHeight="1" x14ac:dyDescent="0.25">
      <c r="A17" s="81" t="s">
        <v>45</v>
      </c>
      <c r="B17" s="82"/>
      <c r="C17" s="83"/>
      <c r="D17" s="74"/>
      <c r="E17" s="75"/>
    </row>
    <row r="18" spans="1:5" s="18" customFormat="1" ht="12.75" customHeight="1" x14ac:dyDescent="0.25">
      <c r="A18" s="81" t="s">
        <v>46</v>
      </c>
      <c r="B18" s="82"/>
      <c r="C18" s="83"/>
      <c r="D18" s="74"/>
      <c r="E18" s="75"/>
    </row>
    <row r="19" spans="1:5" s="18" customFormat="1" ht="12.75" customHeight="1" x14ac:dyDescent="0.25">
      <c r="A19" s="81" t="s">
        <v>88</v>
      </c>
      <c r="B19" s="82"/>
      <c r="C19" s="83"/>
      <c r="D19" s="74"/>
      <c r="E19" s="75"/>
    </row>
    <row r="20" spans="1:5" ht="12.75" customHeight="1" x14ac:dyDescent="0.25">
      <c r="A20" s="76" t="s">
        <v>110</v>
      </c>
      <c r="B20" s="77"/>
      <c r="C20" s="78"/>
      <c r="D20" s="79"/>
      <c r="E20" s="80"/>
    </row>
    <row r="21" spans="1:5" ht="63.75" customHeight="1" x14ac:dyDescent="0.25">
      <c r="A21" s="76" t="s">
        <v>125</v>
      </c>
      <c r="B21" s="77"/>
      <c r="C21" s="78"/>
      <c r="D21" s="79"/>
      <c r="E21" s="80"/>
    </row>
    <row r="22" spans="1:5" ht="25.5" customHeight="1" x14ac:dyDescent="0.25">
      <c r="A22" s="76" t="s">
        <v>123</v>
      </c>
      <c r="B22" s="77"/>
      <c r="C22" s="78"/>
      <c r="D22" s="79"/>
      <c r="E22" s="80"/>
    </row>
    <row r="23" spans="1:5" ht="12.75" customHeight="1" x14ac:dyDescent="0.25">
      <c r="A23" s="76" t="s">
        <v>124</v>
      </c>
      <c r="B23" s="77"/>
      <c r="C23" s="78"/>
      <c r="D23" s="79"/>
      <c r="E23" s="80"/>
    </row>
    <row r="24" spans="1:5" ht="25.5" customHeight="1" x14ac:dyDescent="0.25">
      <c r="A24" s="76" t="s">
        <v>115</v>
      </c>
      <c r="B24" s="77"/>
      <c r="C24" s="78"/>
      <c r="D24" s="102" t="str">
        <f>IF(COUNTA(D25:E29)&lt;COUNTA($A25:$C29),"Підтвердити можливість надання зазначених послуг","")</f>
        <v>Підтвердити можливість надання зазначених послуг</v>
      </c>
      <c r="E24" s="103"/>
    </row>
    <row r="25" spans="1:5" ht="12.75" customHeight="1" x14ac:dyDescent="0.25">
      <c r="A25" s="106" t="s">
        <v>140</v>
      </c>
      <c r="B25" s="107"/>
      <c r="C25" s="108"/>
      <c r="D25" s="100"/>
      <c r="E25" s="101"/>
    </row>
    <row r="26" spans="1:5" ht="12.75" customHeight="1" x14ac:dyDescent="0.25">
      <c r="A26" s="106" t="s">
        <v>127</v>
      </c>
      <c r="B26" s="107"/>
      <c r="C26" s="108"/>
      <c r="D26" s="100"/>
      <c r="E26" s="101"/>
    </row>
    <row r="27" spans="1:5" ht="12.75" customHeight="1" x14ac:dyDescent="0.25">
      <c r="A27" s="106" t="s">
        <v>128</v>
      </c>
      <c r="B27" s="107"/>
      <c r="C27" s="108"/>
      <c r="D27" s="100"/>
      <c r="E27" s="101"/>
    </row>
    <row r="28" spans="1:5" ht="12.75" customHeight="1" x14ac:dyDescent="0.25">
      <c r="A28" s="106" t="s">
        <v>129</v>
      </c>
      <c r="B28" s="107"/>
      <c r="C28" s="108"/>
      <c r="D28" s="100"/>
      <c r="E28" s="101"/>
    </row>
    <row r="29" spans="1:5" ht="12.75" customHeight="1" x14ac:dyDescent="0.25">
      <c r="A29" s="106" t="s">
        <v>130</v>
      </c>
      <c r="B29" s="107"/>
      <c r="C29" s="108"/>
      <c r="D29" s="100"/>
      <c r="E29" s="101"/>
    </row>
    <row r="30" spans="1:5" ht="25.5" customHeight="1" x14ac:dyDescent="0.25">
      <c r="A30" s="76" t="s">
        <v>137</v>
      </c>
      <c r="B30" s="77"/>
      <c r="C30" s="78"/>
      <c r="D30" s="102" t="str">
        <f>IF(COUNTA(D31:E33)&lt;COUNTA($A31:$C33),"Підтвердити можливість надання зазначених послуг","")</f>
        <v>Підтвердити можливість надання зазначених послуг</v>
      </c>
      <c r="E30" s="103"/>
    </row>
    <row r="31" spans="1:5" ht="12.75" customHeight="1" x14ac:dyDescent="0.25">
      <c r="A31" s="106" t="s">
        <v>131</v>
      </c>
      <c r="B31" s="107"/>
      <c r="C31" s="108"/>
      <c r="D31" s="100"/>
      <c r="E31" s="101"/>
    </row>
    <row r="32" spans="1:5" ht="12.75" customHeight="1" x14ac:dyDescent="0.25">
      <c r="A32" s="106" t="s">
        <v>132</v>
      </c>
      <c r="B32" s="107"/>
      <c r="C32" s="108"/>
      <c r="D32" s="100"/>
      <c r="E32" s="101"/>
    </row>
    <row r="33" spans="1:6" ht="25.5" customHeight="1" x14ac:dyDescent="0.25">
      <c r="A33" s="106" t="s">
        <v>136</v>
      </c>
      <c r="B33" s="107"/>
      <c r="C33" s="108"/>
      <c r="D33" s="100"/>
      <c r="E33" s="101"/>
    </row>
    <row r="34" spans="1:6" ht="25.5" customHeight="1" x14ac:dyDescent="0.25">
      <c r="A34" s="76" t="s">
        <v>138</v>
      </c>
      <c r="B34" s="77"/>
      <c r="C34" s="78"/>
      <c r="D34" s="102" t="str">
        <f>IF(COUNTA(D35:E37)&lt;COUNTA($A35:$C37),"Підтвердити можливість надання зазначених послуг","")</f>
        <v>Підтвердити можливість надання зазначених послуг</v>
      </c>
      <c r="E34" s="103"/>
    </row>
    <row r="35" spans="1:6" ht="12.75" customHeight="1" x14ac:dyDescent="0.25">
      <c r="A35" s="106" t="s">
        <v>133</v>
      </c>
      <c r="B35" s="107"/>
      <c r="C35" s="108"/>
      <c r="D35" s="100"/>
      <c r="E35" s="101"/>
    </row>
    <row r="36" spans="1:6" ht="25.5" customHeight="1" x14ac:dyDescent="0.25">
      <c r="A36" s="106" t="s">
        <v>134</v>
      </c>
      <c r="B36" s="107"/>
      <c r="C36" s="108"/>
      <c r="D36" s="100"/>
      <c r="E36" s="101"/>
    </row>
    <row r="37" spans="1:6" ht="12.75" customHeight="1" x14ac:dyDescent="0.25">
      <c r="A37" s="106" t="s">
        <v>135</v>
      </c>
      <c r="B37" s="107"/>
      <c r="C37" s="108"/>
      <c r="D37" s="100"/>
      <c r="E37" s="101"/>
    </row>
    <row r="38" spans="1:6" ht="38.25" customHeight="1" x14ac:dyDescent="0.25">
      <c r="A38" s="76" t="s">
        <v>126</v>
      </c>
      <c r="B38" s="77"/>
      <c r="C38" s="78"/>
      <c r="D38" s="79"/>
      <c r="E38" s="80"/>
    </row>
    <row r="39" spans="1:6" ht="25.5" customHeight="1" x14ac:dyDescent="0.25">
      <c r="A39" s="76" t="s">
        <v>103</v>
      </c>
      <c r="B39" s="77"/>
      <c r="C39" s="78"/>
      <c r="D39" s="79"/>
      <c r="E39" s="80"/>
    </row>
    <row r="40" spans="1:6" ht="25.5" customHeight="1" x14ac:dyDescent="0.25">
      <c r="A40" s="59" t="s">
        <v>121</v>
      </c>
      <c r="B40" s="59" t="s">
        <v>120</v>
      </c>
      <c r="C40" s="59" t="s">
        <v>117</v>
      </c>
      <c r="D40" s="38" t="s">
        <v>87</v>
      </c>
      <c r="E40" s="19" t="s">
        <v>89</v>
      </c>
    </row>
    <row r="41" spans="1:6" ht="25.5" customHeight="1" x14ac:dyDescent="0.25">
      <c r="A41" s="63" t="s">
        <v>144</v>
      </c>
      <c r="B41" s="64">
        <v>12</v>
      </c>
      <c r="C41" s="63" t="s">
        <v>122</v>
      </c>
      <c r="D41" s="58"/>
      <c r="E41" s="53"/>
      <c r="F41" s="105"/>
    </row>
    <row r="42" spans="1:6" ht="25.5" customHeight="1" x14ac:dyDescent="0.25">
      <c r="A42" s="63" t="s">
        <v>141</v>
      </c>
      <c r="B42" s="64">
        <f>3*12</f>
        <v>36</v>
      </c>
      <c r="C42" s="63" t="s">
        <v>118</v>
      </c>
      <c r="D42" s="58"/>
      <c r="E42" s="53"/>
      <c r="F42" s="105"/>
    </row>
    <row r="43" spans="1:6" ht="25.5" customHeight="1" x14ac:dyDescent="0.25">
      <c r="A43" s="63" t="s">
        <v>142</v>
      </c>
      <c r="B43" s="64">
        <f>55*12</f>
        <v>660</v>
      </c>
      <c r="C43" s="63" t="s">
        <v>119</v>
      </c>
      <c r="D43" s="58"/>
      <c r="E43" s="53"/>
      <c r="F43" s="105"/>
    </row>
    <row r="44" spans="1:6" ht="25.5" customHeight="1" x14ac:dyDescent="0.25">
      <c r="A44" s="63" t="s">
        <v>143</v>
      </c>
      <c r="B44" s="64">
        <f>150*12</f>
        <v>1800</v>
      </c>
      <c r="C44" s="63" t="s">
        <v>119</v>
      </c>
      <c r="D44" s="58"/>
      <c r="E44" s="53"/>
      <c r="F44" s="105"/>
    </row>
    <row r="45" spans="1:6" ht="25.5" customHeight="1" x14ac:dyDescent="0.25">
      <c r="C45" s="61" t="s">
        <v>86</v>
      </c>
      <c r="D45" s="65">
        <f>SUMPRODUCT($B$41:$B$44,D41:D44)</f>
        <v>0</v>
      </c>
      <c r="F45" s="56"/>
    </row>
    <row r="46" spans="1:6" ht="12.75" customHeight="1" x14ac:dyDescent="0.25"/>
    <row r="47" spans="1:6" ht="12.75" customHeight="1" x14ac:dyDescent="0.25"/>
    <row r="48" spans="1:6" ht="12.75" customHeight="1" x14ac:dyDescent="0.25"/>
  </sheetData>
  <sheetProtection password="C79F" sheet="1" objects="1" scenarios="1" formatCells="0" formatColumns="0" formatRows="0" autoFilter="0" pivotTables="0"/>
  <protectedRanges>
    <protectedRange sqref="D3:E23 D25:E29 D31:E33 D35:E39 D41:E66" name="Диапазон1"/>
  </protectedRanges>
  <mergeCells count="78">
    <mergeCell ref="A36:C36"/>
    <mergeCell ref="D36:E36"/>
    <mergeCell ref="A33:C33"/>
    <mergeCell ref="D33:E33"/>
    <mergeCell ref="A34:C34"/>
    <mergeCell ref="D34:E34"/>
    <mergeCell ref="A35:C35"/>
    <mergeCell ref="D35:E35"/>
    <mergeCell ref="A30:C30"/>
    <mergeCell ref="D30:E30"/>
    <mergeCell ref="A31:C31"/>
    <mergeCell ref="D31:E31"/>
    <mergeCell ref="A32:C32"/>
    <mergeCell ref="D32:E32"/>
    <mergeCell ref="A38:C38"/>
    <mergeCell ref="D38:E38"/>
    <mergeCell ref="A39:C39"/>
    <mergeCell ref="D39:E39"/>
    <mergeCell ref="D19:E19"/>
    <mergeCell ref="A17:C17"/>
    <mergeCell ref="A18:C18"/>
    <mergeCell ref="A19:C19"/>
    <mergeCell ref="A37:C37"/>
    <mergeCell ref="D37:E37"/>
    <mergeCell ref="A25:C25"/>
    <mergeCell ref="D25:E25"/>
    <mergeCell ref="A26:C26"/>
    <mergeCell ref="D26:E26"/>
    <mergeCell ref="A27:C27"/>
    <mergeCell ref="D27:E27"/>
    <mergeCell ref="A28:C28"/>
    <mergeCell ref="D28:E28"/>
    <mergeCell ref="A29:C29"/>
    <mergeCell ref="D29:E29"/>
    <mergeCell ref="A11:C11"/>
    <mergeCell ref="A12:C12"/>
    <mergeCell ref="A14:C14"/>
    <mergeCell ref="A15:C15"/>
    <mergeCell ref="A16:C16"/>
    <mergeCell ref="A13:C13"/>
    <mergeCell ref="A21:C21"/>
    <mergeCell ref="D23:E23"/>
    <mergeCell ref="A22:C22"/>
    <mergeCell ref="A20:C20"/>
    <mergeCell ref="A24:C24"/>
    <mergeCell ref="D24:E24"/>
    <mergeCell ref="D21:E21"/>
    <mergeCell ref="A23:C23"/>
    <mergeCell ref="D20:E20"/>
    <mergeCell ref="D22:E22"/>
    <mergeCell ref="D1:E1"/>
    <mergeCell ref="A1:C1"/>
    <mergeCell ref="A2:C2"/>
    <mergeCell ref="A6:C6"/>
    <mergeCell ref="A7:C7"/>
    <mergeCell ref="D6:E6"/>
    <mergeCell ref="D7:E7"/>
    <mergeCell ref="A3:C3"/>
    <mergeCell ref="A4:C4"/>
    <mergeCell ref="A5:C5"/>
    <mergeCell ref="D3:E3"/>
    <mergeCell ref="D4:E4"/>
    <mergeCell ref="D5:E5"/>
    <mergeCell ref="D2:E2"/>
    <mergeCell ref="D13:E13"/>
    <mergeCell ref="A8:C8"/>
    <mergeCell ref="D12:E12"/>
    <mergeCell ref="D14:E14"/>
    <mergeCell ref="D15:E15"/>
    <mergeCell ref="D16:E16"/>
    <mergeCell ref="D8:E8"/>
    <mergeCell ref="D9:E9"/>
    <mergeCell ref="D10:E10"/>
    <mergeCell ref="D11:E11"/>
    <mergeCell ref="A9:C9"/>
    <mergeCell ref="A10:C10"/>
    <mergeCell ref="D18:E18"/>
    <mergeCell ref="D17:E17"/>
  </mergeCells>
  <conditionalFormatting sqref="D40:E44 D38:D39 D3:D23">
    <cfRule type="containsBlanks" dxfId="2" priority="7">
      <formula>LEN(TRIM(D3))=0</formula>
    </cfRule>
  </conditionalFormatting>
  <conditionalFormatting sqref="D37">
    <cfRule type="containsBlanks" dxfId="1" priority="2">
      <formula>LEN(TRIM(D37))=0</formula>
    </cfRule>
  </conditionalFormatting>
  <conditionalFormatting sqref="D25:D29 D35:D36 D31:D33">
    <cfRule type="containsBlanks" dxfId="0" priority="1">
      <formula>LEN(TRIM(D25))=0</formula>
    </cfRule>
  </conditionalFormatting>
  <pageMargins left="0.39370078740157483" right="0.23" top="0.39370078740157483" bottom="0.39370078740157483" header="0.19685039370078741" footer="0.19685039370078741"/>
  <pageSetup paperSize="9" scale="73" fitToHeight="10" orientation="portrait" r:id="rId1"/>
  <headerFooter>
    <oddFooter>&amp;L&amp;"+,обычный"&amp;10&amp;K01+046Лист &amp;P з &amp;N листів&amp;R&amp;"+,обычный"&amp;10&amp;K01+048&amp;F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21"/>
  <sheetViews>
    <sheetView showGridLines="0" showZeros="0" defaultGridColor="0" colorId="22" zoomScale="85" zoomScaleNormal="85" workbookViewId="0"/>
  </sheetViews>
  <sheetFormatPr defaultColWidth="0" defaultRowHeight="18" zeroHeight="1" x14ac:dyDescent="0.25"/>
  <cols>
    <col min="1" max="1" width="15.42578125" style="5" customWidth="1"/>
    <col min="2" max="2" width="32.5703125" style="5" customWidth="1"/>
    <col min="3" max="3" width="44.140625" style="5" customWidth="1"/>
    <col min="4" max="16384" width="9.140625" style="1" hidden="1"/>
  </cols>
  <sheetData>
    <row r="1" spans="1:3" s="11" customFormat="1" x14ac:dyDescent="0.25">
      <c r="A1" s="43" t="s">
        <v>100</v>
      </c>
      <c r="B1" s="42"/>
      <c r="C1" s="22" t="str">
        <f>CONCATENATE("Вхідний № ",RIGHT(LEFT($C$19,10),3),"/_______")</f>
        <v>Вхідний № 436/_______</v>
      </c>
    </row>
    <row r="2" spans="1:3" s="11" customFormat="1" x14ac:dyDescent="0.25">
      <c r="A2" s="44">
        <f>WORKDAY(Документація!$B$45,-1)</f>
        <v>43306</v>
      </c>
      <c r="B2" s="41"/>
      <c r="C2" s="14"/>
    </row>
    <row r="3" spans="1:3" s="11" customFormat="1" x14ac:dyDescent="0.25">
      <c r="A3" s="5"/>
      <c r="B3" s="4"/>
      <c r="C3" s="14" t="s">
        <v>50</v>
      </c>
    </row>
    <row r="4" spans="1:3" ht="67.5" customHeight="1" x14ac:dyDescent="0.25">
      <c r="A4" s="20" t="s">
        <v>0</v>
      </c>
      <c r="B4" s="97">
        <f>'Додаток 1'!$D$3</f>
        <v>0</v>
      </c>
      <c r="C4" s="97"/>
    </row>
    <row r="5" spans="1:3" ht="18" customHeight="1" x14ac:dyDescent="0.25">
      <c r="A5" s="6"/>
      <c r="B5" s="98">
        <f>'Додаток 1'!$D$8</f>
        <v>0</v>
      </c>
      <c r="C5" s="98"/>
    </row>
    <row r="6" spans="1:3" x14ac:dyDescent="0.25">
      <c r="A6" s="14" t="s">
        <v>49</v>
      </c>
      <c r="B6" s="98">
        <f>'Додаток 1'!$D$10</f>
        <v>0</v>
      </c>
      <c r="C6" s="98"/>
    </row>
    <row r="7" spans="1:3" s="2" customFormat="1" ht="18" customHeight="1" x14ac:dyDescent="0.25">
      <c r="A7" s="36"/>
      <c r="B7" s="99">
        <f>'Додаток 1'!$D$11</f>
        <v>0</v>
      </c>
      <c r="C7" s="99"/>
    </row>
    <row r="8" spans="1:3" s="11" customFormat="1" ht="18" customHeight="1" x14ac:dyDescent="0.25">
      <c r="A8" s="36"/>
      <c r="B8" s="98">
        <f>'Додаток 1'!$D$12</f>
        <v>0</v>
      </c>
      <c r="C8" s="98"/>
    </row>
    <row r="9" spans="1:3" s="11" customFormat="1" ht="18" customHeight="1" x14ac:dyDescent="0.25">
      <c r="A9" s="15"/>
      <c r="B9" s="39"/>
      <c r="C9" s="40"/>
    </row>
    <row r="10" spans="1:3" s="3" customFormat="1" ht="161.25" customHeight="1" x14ac:dyDescent="0.25">
      <c r="A10" s="15"/>
      <c r="B10" s="15"/>
      <c r="C10" s="15"/>
    </row>
    <row r="11" spans="1:3" s="2" customFormat="1" x14ac:dyDescent="0.25">
      <c r="A11" s="6"/>
      <c r="B11" s="95" t="s">
        <v>36</v>
      </c>
      <c r="C11" s="95"/>
    </row>
    <row r="12" spans="1:3" ht="131.25" customHeight="1" x14ac:dyDescent="0.25">
      <c r="A12" s="7"/>
      <c r="B12" s="96" t="str">
        <f>Документація!$B$3</f>
        <v>IP-телефонія та Call-tracking</v>
      </c>
      <c r="C12" s="96"/>
    </row>
    <row r="13" spans="1:3" s="11" customFormat="1" ht="143.25" customHeight="1" x14ac:dyDescent="0.25">
      <c r="A13" s="7"/>
      <c r="B13" s="13"/>
      <c r="C13" s="13"/>
    </row>
    <row r="14" spans="1:3" x14ac:dyDescent="0.25">
      <c r="B14" s="21" t="s">
        <v>1</v>
      </c>
      <c r="C14" s="11" t="s">
        <v>35</v>
      </c>
    </row>
    <row r="15" spans="1:3" s="3" customFormat="1" x14ac:dyDescent="0.25">
      <c r="C15" s="11" t="s">
        <v>2</v>
      </c>
    </row>
    <row r="16" spans="1:3" s="3" customFormat="1" x14ac:dyDescent="0.25">
      <c r="B16" s="5"/>
      <c r="C16" s="11" t="s">
        <v>83</v>
      </c>
    </row>
    <row r="17" spans="3:3" x14ac:dyDescent="0.25">
      <c r="C17" s="11" t="s">
        <v>3</v>
      </c>
    </row>
    <row r="18" spans="3:3" x14ac:dyDescent="0.25">
      <c r="C18" s="11" t="s">
        <v>4</v>
      </c>
    </row>
    <row r="19" spans="3:3" x14ac:dyDescent="0.25">
      <c r="C19" s="10" t="str">
        <f>Документація!$B$11</f>
        <v>tender-436@foxtrot.kiev.ua</v>
      </c>
    </row>
    <row r="20" spans="3:3" x14ac:dyDescent="0.25">
      <c r="C20" s="23" t="s">
        <v>66</v>
      </c>
    </row>
    <row r="21" spans="3:3" hidden="1" x14ac:dyDescent="0.25"/>
  </sheetData>
  <sheetProtection password="C79F" sheet="1" objects="1" scenarios="1"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Документація</vt:lpstr>
      <vt:lpstr>Додаток 1</vt:lpstr>
      <vt:lpstr>Титульний лист конверта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2018-07-12T12:24:13Z</dcterms:modified>
</cp:coreProperties>
</file>