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6" activeTab="0"/>
  </bookViews>
  <sheets>
    <sheet name="Документація" sheetId="1" r:id="rId1"/>
    <sheet name="Додаток 1" sheetId="2" r:id="rId2"/>
    <sheet name="Додаток 2" sheetId="3" r:id="rId3"/>
    <sheet name="Титульний лист конверта" sheetId="4" r:id="rId4"/>
  </sheets>
  <definedNames>
    <definedName name="_xlnm.Print_Area" localSheetId="1">'Додаток 1'!$A$1:$J$36</definedName>
    <definedName name="_xlnm.Print_Area" localSheetId="0">'Документація'!$A$1:$B$72</definedName>
  </definedNames>
  <calcPr fullCalcOnLoad="1"/>
</workbook>
</file>

<file path=xl/sharedStrings.xml><?xml version="1.0" encoding="utf-8"?>
<sst xmlns="http://schemas.openxmlformats.org/spreadsheetml/2006/main" count="173" uniqueCount="152">
  <si>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</si>
  <si>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</si>
  <si>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</si>
  <si>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</si>
  <si>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</si>
  <si>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</si>
  <si>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</si>
  <si>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</si>
  <si>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</si>
  <si>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</si>
  <si>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</si>
  <si>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</si>
  <si>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</si>
  <si>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</si>
  <si>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</si>
  <si>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</si>
  <si>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</si>
  <si>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</si>
  <si>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</si>
  <si>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</si>
  <si>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</si>
  <si>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</si>
  <si>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</si>
  <si>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</si>
  <si>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</si>
  <si>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</si>
  <si>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</si>
  <si>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</si>
  <si>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</si>
  <si>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</si>
  <si>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</si>
  <si>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</si>
  <si>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</si>
  <si>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</si>
  <si>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</si>
  <si>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</si>
  <si>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</si>
  <si>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</si>
  <si>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</si>
  <si>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</si>
  <si>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</si>
  <si>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</si>
  <si>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</si>
  <si>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</si>
  <si>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</si>
  <si>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</si>
  <si>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</si>
  <si>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</si>
  <si>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</si>
  <si>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</si>
  <si>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</si>
  <si>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</si>
  <si>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</si>
  <si>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</si>
  <si>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</si>
  <si>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</si>
  <si>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</si>
  <si>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</si>
  <si>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</si>
  <si>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</si>
  <si>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</si>
  <si>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</si>
  <si>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</si>
  <si>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</si>
  <si>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</si>
  <si>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</si>
  <si>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</si>
  <si>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</si>
  <si>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</si>
  <si>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</si>
  <si>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</si>
  <si>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в запечатаному конверті</t>
    </r>
    <r>
      <rPr>
        <sz val="11"/>
        <color indexed="8"/>
        <rFont val="Arial"/>
        <family val="2"/>
      </rPr>
      <t>:</t>
    </r>
  </si>
  <si>
    <r>
      <t>Учасники подають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в електронному вигляді</t>
    </r>
    <r>
      <rPr>
        <sz val="11"/>
        <color indexed="8"/>
        <rFont val="Arial"/>
        <family val="2"/>
      </rPr>
      <t>:</t>
    </r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</si>
  <si>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</si>
  <si>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</si>
  <si>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</si>
  <si>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</si>
  <si>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</si>
  <si>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</si>
  <si>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</si>
  <si>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</si>
  <si>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</si>
  <si>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r>
      <rPr>
        <b/>
        <sz val="10"/>
        <rFont val="Arial"/>
        <family val="2"/>
      </rPr>
      <t xml:space="preserve">Строк поставки </t>
    </r>
    <r>
      <rPr>
        <sz val="10"/>
        <rFont val="Arial"/>
        <family val="2"/>
      </rPr>
      <t>вказати в календарних днях.</t>
    </r>
  </si>
  <si>
    <t xml:space="preserve">Найменування </t>
  </si>
  <si>
    <t xml:space="preserve">Ціна за шт. з ПДВ, грн </t>
  </si>
  <si>
    <t>Всього грн. з ПДВ</t>
  </si>
  <si>
    <t>Технічні характеристики</t>
  </si>
  <si>
    <t>Критеріями вибору переможця є ціна та строки поставки.</t>
  </si>
  <si>
    <r>
      <rPr>
        <b/>
        <sz val="10"/>
        <rFont val="Arial"/>
        <family val="2"/>
      </rPr>
      <t>Фіксування вартості товару</t>
    </r>
    <r>
      <rPr>
        <sz val="10"/>
        <rFont val="Arial"/>
        <family val="2"/>
      </rPr>
      <t xml:space="preserve">
У разі наявності прив'язки до курсу валюти вказати: 
1. чітку схему/формулу перерахунку вартості товару за курсом;
2. назву валюти;
3. назву курсу (НБУ, Міжбанк тощо);
4. курс валюти на дату даної пропозиції;
5. посилання на ресурс, на якому публікується курс вказаної валюти.</t>
    </r>
  </si>
  <si>
    <t>Вартість з ПДВ, грн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</si>
  <si>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</si>
  <si>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 
Формат та порядок рядків і стовпців змінювати не можна. 
Додавати або видаляти стовбці чи рядки не можна.</t>
  </si>
  <si>
    <t>Одиниця виміру</t>
  </si>
  <si>
    <t>Річний обсяг, одиниць</t>
  </si>
  <si>
    <t>Термін подачі пропозиції до 18:00</t>
  </si>
  <si>
    <t>Додаток 2. Технічні характеристики пакувальних матеріалів</t>
  </si>
  <si>
    <r>
      <rPr>
        <sz val="11"/>
        <rFont val="Arial"/>
        <family val="2"/>
      </rPr>
      <t>Інформація щодо предмету закупівлі та обсяги закупівлі зазначені  в</t>
    </r>
    <r>
      <rPr>
        <u val="single"/>
        <sz val="11"/>
        <color indexed="12"/>
        <rFont val="Arial"/>
        <family val="2"/>
      </rPr>
      <t xml:space="preserve"> Додатку 1</t>
    </r>
    <r>
      <rPr>
        <sz val="11"/>
        <rFont val="Arial"/>
        <family val="2"/>
      </rPr>
      <t>.</t>
    </r>
  </si>
  <si>
    <t>Договір має відповідати всім умовам, які були прийняті в акцептованій пропозиції Учасника.</t>
  </si>
  <si>
    <r>
      <rPr>
        <b/>
        <sz val="10"/>
        <rFont val="Arial"/>
        <family val="2"/>
      </rPr>
      <t>Гарантийний строк</t>
    </r>
    <r>
      <rPr>
        <sz val="10"/>
        <rFont val="Arial"/>
        <family val="2"/>
      </rPr>
      <t xml:space="preserve"> - 12 місяців з дати поставки</t>
    </r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</si>
  <si>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</si>
  <si>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вул. Дорогожицька,1, м. Київ, 04112</t>
  </si>
  <si>
    <t>Електронна адреса для подання пропозиції закупівлі: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</si>
  <si>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</si>
  <si>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</si>
  <si>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</si>
  <si>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</si>
  <si>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Копію Статуту підприємства;</t>
  </si>
  <si>
    <t>- Баланс та фінансовий звіт підприємства за попередній квартал;</t>
  </si>
  <si>
    <t>- Документ, що засвідчує повноваження керівника (виписка з статуту, тощо);</t>
  </si>
  <si>
    <t>- Лист у довільній формі про прийняття умов Договору в редакції Замовника або Протокол розбіжностей до Договору.</t>
  </si>
  <si>
    <t>2. Мають досвід роботи в даному напрямку не менше 3 років;</t>
  </si>
  <si>
    <t>Оригінал пропозиції в друкованому вигляді та тестові зразки подаються особисто або кур’єрською службою на адресу: м. Київ, 04112, вул. Дорогожицька,1,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</si>
  <si>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</si>
  <si>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r>
      <rPr>
        <sz val="11"/>
        <rFont val="Arial"/>
        <family val="2"/>
      </rPr>
      <t xml:space="preserve">Після заповнення Додатку 1 автоматично буде сформований </t>
    </r>
    <r>
      <rPr>
        <u val="single"/>
        <sz val="11"/>
        <color indexed="12"/>
        <rFont val="Arial"/>
        <family val="2"/>
      </rPr>
      <t>Титульний лист</t>
    </r>
    <r>
      <rPr>
        <sz val="11"/>
        <rFont val="Arial"/>
        <family val="2"/>
      </rPr>
      <t>, який Учасник має роздрукувати та наклеїти на конверт з пропозицією.</t>
    </r>
  </si>
  <si>
    <t>- Копії сертифікатів якості на товар;</t>
  </si>
  <si>
    <t>Проект договору додається</t>
  </si>
  <si>
    <r>
      <t xml:space="preserve">Точний час проведення процедури розкриття пропозицій може бути повідомлений на запит Учасника через електронну адресу </t>
    </r>
    <r>
      <rPr>
        <u val="single"/>
        <sz val="11"/>
        <color indexed="12"/>
        <rFont val="Arial"/>
        <family val="2"/>
      </rPr>
      <t>tender-GKF@foxtrot.kiev.ua</t>
    </r>
    <r>
      <rPr>
        <sz val="11"/>
        <color indexed="8"/>
        <rFont val="Arial"/>
        <family val="2"/>
      </rPr>
      <t xml:space="preserve"> в день розкриття пропозицій.</t>
    </r>
  </si>
  <si>
    <t>Офіційний сайт компанії Учасника (за наявності)</t>
  </si>
  <si>
    <r>
      <rPr>
        <b/>
        <sz val="10"/>
        <rFont val="Arial"/>
        <family val="2"/>
      </rPr>
      <t>Умови відвантаження і замовлення</t>
    </r>
    <r>
      <rPr>
        <sz val="10"/>
        <rFont val="Arial"/>
        <family val="2"/>
      </rPr>
      <t xml:space="preserve"> щомісяця на підставі замовлень Замовника.</t>
    </r>
  </si>
  <si>
    <t>Витратні матеріали для охоронних систем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</si>
  <si>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строками поставки.</t>
  </si>
  <si>
    <t>Трос "Хвостик" для жорстких датчиків</t>
  </si>
  <si>
    <r>
      <rPr>
        <b/>
        <sz val="10"/>
        <rFont val="Arial"/>
        <family val="2"/>
      </rPr>
      <t>Упаковка та маркування.</t>
    </r>
    <r>
      <rPr>
        <sz val="10"/>
        <rFont val="Arial"/>
        <family val="2"/>
      </rPr>
      <t xml:space="preserve"> 
Товар повинен бути запакований в коробку, що захищає від пошкодження і забруднення при перевезенні, придатну для складського стелажного зберігання, кожна упаковка повинна бути промаркована інформацією щодо товару, а саме:
- найменування товару;
- кількість виробів в упаковці;
- штрих-код в системі EAN13.
Кожна окрема упаковка має бути промаркована штрих кодом в системі EAN 13.</t>
    </r>
  </si>
  <si>
    <r>
      <rPr>
        <b/>
        <sz val="10"/>
        <rFont val="Arial"/>
        <family val="2"/>
      </rPr>
      <t xml:space="preserve">Доставка </t>
    </r>
    <r>
      <rPr>
        <sz val="10"/>
        <rFont val="Arial"/>
        <family val="2"/>
      </rPr>
      <t>товару за рахунок Постачальника на склад Замовника за адресою смт.Гостомель, вул.Свято-Покровська, 141П</t>
    </r>
  </si>
  <si>
    <r>
      <rPr>
        <b/>
        <sz val="10"/>
        <rFont val="Arial"/>
        <family val="2"/>
      </rPr>
      <t xml:space="preserve">Оплата </t>
    </r>
    <r>
      <rPr>
        <sz val="10"/>
        <rFont val="Arial"/>
        <family val="2"/>
      </rPr>
      <t>здійснюється по факту поставки, на підставі повного комплекту платіжних документів та зареєстрованої податкової накладної.</t>
    </r>
  </si>
  <si>
    <t>Фасування, шт/уп.</t>
  </si>
  <si>
    <t>упаковка</t>
  </si>
  <si>
    <t>Найменування</t>
  </si>
  <si>
    <t>Кількість для тестування</t>
  </si>
  <si>
    <t>Марка</t>
  </si>
  <si>
    <t>3 листи</t>
  </si>
  <si>
    <t>10 шт.</t>
  </si>
  <si>
    <t>Одиниці вимірювання</t>
  </si>
  <si>
    <t>Візуалізація</t>
  </si>
  <si>
    <t>1 упаковка</t>
  </si>
  <si>
    <r>
      <rPr>
        <sz val="11"/>
        <rFont val="Arial"/>
        <family val="2"/>
      </rPr>
      <t xml:space="preserve">Детальні технічні характеристики витратних матеріалів зазначені в </t>
    </r>
    <r>
      <rPr>
        <u val="single"/>
        <sz val="11"/>
        <color indexed="12"/>
        <rFont val="Arial"/>
        <family val="2"/>
      </rPr>
      <t>Додатку 2.</t>
    </r>
  </si>
  <si>
    <t>tender-468@foxtrot.kiev.ua</t>
  </si>
  <si>
    <t xml:space="preserve">Датчик гнучкий радіочастотний, що деактивується 40х40 мм </t>
  </si>
  <si>
    <t xml:space="preserve">Датчик гнучкий електромагнітний, що не деактивується 10х51мм </t>
  </si>
  <si>
    <t xml:space="preserve">Датчик гнучкий двоконтурний акустомагнітний </t>
  </si>
  <si>
    <t xml:space="preserve">Датчик жорсткий 40х50 мм, чорний </t>
  </si>
  <si>
    <t>Датчик гнучкий радіочастотний, що деактивується</t>
  </si>
  <si>
    <t>Датчик гнучкий електромагнітний, що не деактивується</t>
  </si>
  <si>
    <t>Компанія-виробник</t>
  </si>
  <si>
    <t>Країна-виробник</t>
  </si>
  <si>
    <t>Етикетка, що деактивує RF 8.2mhz. Розмір - 40х40 мм. Колір білий. Виконання - штрих-код. Забезпечення надійного довготривалого клейового кріплення на будь-яку поверхню, не допускається часткове відклеювання впродовж тривалого періоду (більше півроку), не більше 3% браку в рулоні. Q - чинник 65-70. Датчик повинен витримувати довготривалий контакт з антеною без деактивації.</t>
  </si>
  <si>
    <t>Електромагнітний датчик, що не деактивується, "Невидимка". Розмір - 10 х 51 мм, прозорий</t>
  </si>
  <si>
    <t>RF 8.2mhz. Матеріал корпусу - пластик ABS первинний. Колір чорний. Механічна стійкість до падіння з висоти до 2 метрів. Замок "3 BALL", Super Lock. Матеріал котушки контура -  мідь
Датчик повинен витримувати довготривалий контакт з антеною. Розмір 48х43х17мм.</t>
  </si>
  <si>
    <t xml:space="preserve">Матеріал  - метал з вініловим покриттям. Розмір - 200 мм. Колір чорний. Механічна стійкість до розриву з використанням фізичної сили без використання спеціалізованого інструменту. </t>
  </si>
  <si>
    <t xml:space="preserve">Мітка, що деактивує AM 58khz. Подвійний резонатор.
Колір білий. Виконання - штрих-код (або біла)
Забезпечення надійного довготривалого клейового кріплення на будь-яку поверхню, не допускається часткове відклеювання впродовж тривалого періоду. </t>
  </si>
  <si>
    <r>
      <t xml:space="preserve">Учасник має надати зразки витратних матеріалів, вказаних в </t>
    </r>
    <r>
      <rPr>
        <u val="single"/>
        <sz val="11"/>
        <color indexed="12"/>
        <rFont val="Arial"/>
        <family val="2"/>
      </rPr>
      <t>Додатку №2</t>
    </r>
    <r>
      <rPr>
        <sz val="11"/>
        <color indexed="8"/>
        <rFont val="Arial"/>
        <family val="2"/>
      </rPr>
      <t xml:space="preserve">, для перевірки технічних параметрів, розмірів, якості. </t>
    </r>
  </si>
  <si>
    <t>- Зразки  витратних матеріалів, вказаних в Додатку №2, для перевірки технічних параметрів, розмірів, якості.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</si>
</sst>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[$-FC22]d\ mmmm\ yyyy&quot; р.&quot;;@"/>
    <numFmt numFmtId="174" formatCode="[&lt;=9999999]0##\-##\-##;\(0##\)\ ###\-##\-##"/>
    <numFmt numFmtId="175" formatCode="0.0%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22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mbria"/>
      <family val="1"/>
    </font>
    <font>
      <sz val="9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Cambria"/>
      <family val="1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mbria"/>
      <family val="1"/>
    </font>
    <font>
      <sz val="9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mbria"/>
      <family val="1"/>
    </font>
    <font>
      <sz val="10"/>
      <color rgb="FFC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top"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Fill="1" applyBorder="1" applyAlignment="1" applyProtection="1">
      <alignment vertical="top" wrapText="1"/>
      <protection/>
    </xf>
    <xf numFmtId="0" fontId="65" fillId="0" borderId="0" xfId="0" applyFont="1" applyFill="1" applyAlignment="1">
      <alignment horizontal="right"/>
    </xf>
    <xf numFmtId="0" fontId="64" fillId="0" borderId="0" xfId="0" applyFont="1" applyAlignment="1">
      <alignment vertical="top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4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 vertical="top"/>
    </xf>
    <xf numFmtId="0" fontId="71" fillId="0" borderId="10" xfId="0" applyFont="1" applyBorder="1" applyAlignment="1">
      <alignment vertical="center" wrapText="1"/>
    </xf>
    <xf numFmtId="0" fontId="72" fillId="0" borderId="10" xfId="45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0" fontId="72" fillId="0" borderId="12" xfId="45" applyFont="1" applyBorder="1" applyAlignment="1">
      <alignment vertical="center" wrapText="1"/>
    </xf>
    <xf numFmtId="0" fontId="71" fillId="0" borderId="11" xfId="0" applyFont="1" applyBorder="1" applyAlignment="1">
      <alignment horizontal="left" vertical="center" wrapText="1"/>
    </xf>
    <xf numFmtId="0" fontId="72" fillId="0" borderId="12" xfId="45" applyFont="1" applyBorder="1" applyAlignment="1">
      <alignment horizontal="left" vertical="center" wrapText="1"/>
    </xf>
    <xf numFmtId="0" fontId="71" fillId="0" borderId="0" xfId="0" applyFont="1" applyBorder="1" applyAlignment="1">
      <alignment vertical="center"/>
    </xf>
    <xf numFmtId="0" fontId="73" fillId="0" borderId="11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173" fontId="75" fillId="0" borderId="10" xfId="0" applyNumberFormat="1" applyFont="1" applyFill="1" applyBorder="1" applyAlignment="1">
      <alignment horizontal="left" vertical="center" wrapText="1"/>
    </xf>
    <xf numFmtId="0" fontId="76" fillId="0" borderId="0" xfId="0" applyFont="1" applyBorder="1" applyAlignment="1">
      <alignment vertical="top"/>
    </xf>
    <xf numFmtId="0" fontId="75" fillId="0" borderId="13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0" fontId="70" fillId="0" borderId="0" xfId="60" applyFont="1">
      <alignment/>
      <protection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top" wrapText="1"/>
    </xf>
    <xf numFmtId="0" fontId="72" fillId="0" borderId="0" xfId="45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71" fillId="0" borderId="10" xfId="0" applyFont="1" applyBorder="1" applyAlignment="1" quotePrefix="1">
      <alignment horizontal="left" vertical="center" wrapText="1"/>
    </xf>
    <xf numFmtId="0" fontId="77" fillId="0" borderId="0" xfId="0" applyFont="1" applyFill="1" applyAlignment="1">
      <alignment vertical="center"/>
    </xf>
    <xf numFmtId="173" fontId="77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8" fillId="0" borderId="0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70" fillId="0" borderId="0" xfId="0" applyFont="1" applyBorder="1" applyAlignment="1">
      <alignment vertical="center"/>
    </xf>
    <xf numFmtId="0" fontId="10" fillId="7" borderId="15" xfId="35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left" vertical="center" wrapText="1"/>
      <protection/>
    </xf>
    <xf numFmtId="176" fontId="9" fillId="0" borderId="15" xfId="75" applyNumberFormat="1" applyFont="1" applyBorder="1" applyAlignment="1" applyProtection="1">
      <alignment vertical="center" wrapText="1"/>
      <protection locked="0"/>
    </xf>
    <xf numFmtId="0" fontId="70" fillId="0" borderId="15" xfId="58" applyFont="1" applyFill="1" applyBorder="1" applyAlignment="1">
      <alignment horizontal="right" vertical="center"/>
      <protection/>
    </xf>
    <xf numFmtId="171" fontId="9" fillId="0" borderId="15" xfId="72" applyFont="1" applyFill="1" applyBorder="1" applyAlignment="1">
      <alignment horizontal="right" vertical="center"/>
    </xf>
    <xf numFmtId="171" fontId="10" fillId="0" borderId="15" xfId="72" applyFont="1" applyFill="1" applyBorder="1" applyAlignment="1">
      <alignment horizontal="right" vertical="center"/>
    </xf>
    <xf numFmtId="0" fontId="12" fillId="33" borderId="16" xfId="63" applyFont="1" applyFill="1" applyBorder="1" applyAlignment="1">
      <alignment vertical="center"/>
      <protection/>
    </xf>
    <xf numFmtId="0" fontId="12" fillId="33" borderId="17" xfId="63" applyFont="1" applyFill="1" applyBorder="1" applyAlignment="1">
      <alignment vertical="center"/>
      <protection/>
    </xf>
    <xf numFmtId="171" fontId="10" fillId="33" borderId="18" xfId="72" applyFont="1" applyFill="1" applyBorder="1" applyAlignment="1">
      <alignment/>
    </xf>
    <xf numFmtId="171" fontId="12" fillId="33" borderId="16" xfId="72" applyFont="1" applyFill="1" applyBorder="1" applyAlignment="1">
      <alignment vertical="center"/>
    </xf>
    <xf numFmtId="0" fontId="9" fillId="33" borderId="18" xfId="34" applyFont="1" applyFill="1" applyBorder="1">
      <alignment/>
      <protection/>
    </xf>
    <xf numFmtId="0" fontId="13" fillId="0" borderId="15" xfId="63" applyFont="1" applyFill="1" applyBorder="1" applyAlignment="1">
      <alignment horizontal="left" vertical="center" wrapText="1"/>
      <protection/>
    </xf>
    <xf numFmtId="171" fontId="12" fillId="33" borderId="17" xfId="72" applyFont="1" applyFill="1" applyBorder="1" applyAlignment="1">
      <alignment vertical="center"/>
    </xf>
    <xf numFmtId="0" fontId="10" fillId="0" borderId="15" xfId="72" applyNumberFormat="1" applyFont="1" applyFill="1" applyBorder="1" applyAlignment="1">
      <alignment horizontal="right" vertical="center"/>
    </xf>
    <xf numFmtId="0" fontId="10" fillId="0" borderId="15" xfId="63" applyNumberFormat="1" applyFont="1" applyFill="1" applyBorder="1" applyAlignment="1">
      <alignment horizontal="right" vertical="center"/>
      <protection/>
    </xf>
    <xf numFmtId="0" fontId="75" fillId="0" borderId="0" xfId="0" applyFont="1" applyBorder="1" applyAlignment="1">
      <alignment vertical="top"/>
    </xf>
    <xf numFmtId="0" fontId="71" fillId="0" borderId="0" xfId="0" applyFont="1" applyAlignment="1">
      <alignment wrapText="1"/>
    </xf>
    <xf numFmtId="2" fontId="71" fillId="0" borderId="0" xfId="0" applyNumberFormat="1" applyFont="1" applyAlignment="1">
      <alignment horizontal="left" wrapText="1"/>
    </xf>
    <xf numFmtId="2" fontId="71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71" fillId="0" borderId="0" xfId="60" applyFont="1">
      <alignment/>
      <protection/>
    </xf>
    <xf numFmtId="2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4" fillId="7" borderId="15" xfId="35" applyFont="1" applyFill="1" applyBorder="1" applyAlignment="1">
      <alignment horizontal="center" vertical="center" wrapText="1"/>
      <protection/>
    </xf>
    <xf numFmtId="2" fontId="14" fillId="7" borderId="15" xfId="35" applyNumberFormat="1" applyFont="1" applyFill="1" applyBorder="1" applyAlignment="1">
      <alignment horizontal="center" vertical="center" wrapText="1"/>
      <protection/>
    </xf>
    <xf numFmtId="0" fontId="14" fillId="7" borderId="15" xfId="35" applyFont="1" applyFill="1" applyBorder="1" applyAlignment="1">
      <alignment vertical="center" wrapText="1"/>
      <protection/>
    </xf>
    <xf numFmtId="49" fontId="4" fillId="0" borderId="15" xfId="0" applyNumberFormat="1" applyFont="1" applyBorder="1" applyAlignment="1">
      <alignment horizontal="left" vertical="center" wrapText="1"/>
    </xf>
    <xf numFmtId="176" fontId="7" fillId="0" borderId="15" xfId="75" applyNumberFormat="1" applyFont="1" applyBorder="1" applyAlignment="1" applyProtection="1">
      <alignment vertical="center" wrapText="1"/>
      <protection locked="0"/>
    </xf>
    <xf numFmtId="1" fontId="7" fillId="0" borderId="15" xfId="63" applyNumberFormat="1" applyFont="1" applyFill="1" applyBorder="1" applyAlignment="1">
      <alignment horizontal="left" vertical="center" wrapText="1"/>
      <protection/>
    </xf>
    <xf numFmtId="1" fontId="7" fillId="0" borderId="15" xfId="63" applyNumberFormat="1" applyFont="1" applyFill="1" applyBorder="1" applyAlignment="1">
      <alignment horizontal="center" vertical="center" wrapText="1"/>
      <protection/>
    </xf>
    <xf numFmtId="2" fontId="71" fillId="0" borderId="0" xfId="60" applyNumberFormat="1" applyFont="1" applyAlignment="1">
      <alignment horizontal="left" wrapText="1"/>
      <protection/>
    </xf>
    <xf numFmtId="2" fontId="71" fillId="0" borderId="0" xfId="60" applyNumberFormat="1" applyFont="1" applyAlignment="1">
      <alignment horizont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75" fillId="0" borderId="13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5" fillId="0" borderId="13" xfId="0" applyFont="1" applyBorder="1" applyAlignment="1">
      <alignment horizontal="left" vertical="top" wrapText="1"/>
    </xf>
    <xf numFmtId="0" fontId="75" fillId="0" borderId="10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75" fillId="0" borderId="12" xfId="0" applyFont="1" applyBorder="1" applyAlignment="1">
      <alignment horizontal="left" vertical="top" wrapText="1"/>
    </xf>
    <xf numFmtId="0" fontId="75" fillId="0" borderId="20" xfId="0" applyFont="1" applyBorder="1" applyAlignment="1">
      <alignment vertical="center" wrapText="1"/>
    </xf>
    <xf numFmtId="0" fontId="75" fillId="0" borderId="21" xfId="0" applyFont="1" applyBorder="1" applyAlignment="1">
      <alignment vertical="center" wrapText="1"/>
    </xf>
    <xf numFmtId="0" fontId="75" fillId="0" borderId="22" xfId="0" applyFont="1" applyBorder="1" applyAlignment="1">
      <alignment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 wrapText="1"/>
    </xf>
    <xf numFmtId="0" fontId="75" fillId="0" borderId="11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top" wrapText="1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vertical="center"/>
    </xf>
    <xf numFmtId="174" fontId="9" fillId="0" borderId="24" xfId="0" applyNumberFormat="1" applyFont="1" applyFill="1" applyBorder="1" applyAlignment="1">
      <alignment vertical="center"/>
    </xf>
    <xf numFmtId="0" fontId="9" fillId="0" borderId="15" xfId="61" applyFont="1" applyFill="1" applyBorder="1" applyAlignment="1" quotePrefix="1">
      <alignment vertical="center" wrapText="1"/>
      <protection/>
    </xf>
    <xf numFmtId="0" fontId="10" fillId="7" borderId="25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vertic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9" fillId="0" borderId="15" xfId="62" applyFont="1" applyFill="1" applyBorder="1" applyAlignment="1">
      <alignment vertical="center" wrapText="1"/>
      <protection/>
    </xf>
    <xf numFmtId="0" fontId="10" fillId="7" borderId="27" xfId="0" applyFont="1" applyFill="1" applyBorder="1" applyAlignment="1">
      <alignment horizontal="right" vertical="center" wrapText="1"/>
    </xf>
    <xf numFmtId="0" fontId="9" fillId="0" borderId="15" xfId="61" applyFont="1" applyFill="1" applyBorder="1" applyAlignment="1" quotePrefix="1">
      <alignment horizontal="left" vertical="center" wrapText="1"/>
      <protection/>
    </xf>
    <xf numFmtId="0" fontId="64" fillId="0" borderId="0" xfId="0" applyFont="1" applyFill="1" applyAlignment="1">
      <alignment vertical="center"/>
    </xf>
    <xf numFmtId="0" fontId="66" fillId="0" borderId="0" xfId="0" applyFont="1" applyFill="1" applyBorder="1" applyAlignment="1" applyProtection="1">
      <alignment vertical="top" wrapText="1"/>
      <protection/>
    </xf>
    <xf numFmtId="0" fontId="66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wrapText="1"/>
    </xf>
    <xf numFmtId="174" fontId="67" fillId="0" borderId="0" xfId="0" applyNumberFormat="1" applyFont="1" applyFill="1" applyBorder="1" applyAlignment="1">
      <alignment horizontal="left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 2" xfId="33"/>
    <cellStyle name="Normal_62C79F3C" xfId="34"/>
    <cellStyle name="Normal_plan-fin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2" xfId="56"/>
    <cellStyle name="Обычный 13" xfId="57"/>
    <cellStyle name="Обычный 14" xfId="58"/>
    <cellStyle name="Обычный 2" xfId="59"/>
    <cellStyle name="Обычный 3" xfId="60"/>
    <cellStyle name="Обычный 4" xfId="61"/>
    <cellStyle name="Обычный_1.3. Шаблон спецификации" xfId="62"/>
    <cellStyle name="Обычный_Книга1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EF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5</xdr:row>
      <xdr:rowOff>133350</xdr:rowOff>
    </xdr:from>
    <xdr:to>
      <xdr:col>4</xdr:col>
      <xdr:colOff>1971675</xdr:colOff>
      <xdr:row>5</xdr:row>
      <xdr:rowOff>904875</xdr:rowOff>
    </xdr:to>
    <xdr:pic>
      <xdr:nvPicPr>
        <xdr:cNvPr id="1" name="Рисунок 1" descr="Электромагнитные этикетки "/>
        <xdr:cNvPicPr preferRelativeResize="1">
          <a:picLocks noChangeAspect="1"/>
        </xdr:cNvPicPr>
      </xdr:nvPicPr>
      <xdr:blipFill>
        <a:blip r:embed="rId1"/>
        <a:srcRect b="19569"/>
        <a:stretch>
          <a:fillRect/>
        </a:stretch>
      </xdr:blipFill>
      <xdr:spPr>
        <a:xfrm>
          <a:off x="8305800" y="2876550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66675</xdr:rowOff>
    </xdr:from>
    <xdr:to>
      <xdr:col>4</xdr:col>
      <xdr:colOff>2238375</xdr:colOff>
      <xdr:row>4</xdr:row>
      <xdr:rowOff>1352550</xdr:rowOff>
    </xdr:to>
    <xdr:pic>
      <xdr:nvPicPr>
        <xdr:cNvPr id="2" name="Рисунок 2" descr="Деактивируемые радиочастотные противокражные антикражные этикетки  (8,2 МГц, размеры 40х40 мм) для заморож продуктов"/>
        <xdr:cNvPicPr preferRelativeResize="1">
          <a:picLocks noChangeAspect="1"/>
        </xdr:cNvPicPr>
      </xdr:nvPicPr>
      <xdr:blipFill>
        <a:blip r:embed="rId2"/>
        <a:srcRect b="9765"/>
        <a:stretch>
          <a:fillRect/>
        </a:stretch>
      </xdr:blipFill>
      <xdr:spPr>
        <a:xfrm>
          <a:off x="8191500" y="11811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6</xdr:row>
      <xdr:rowOff>57150</xdr:rowOff>
    </xdr:from>
    <xdr:to>
      <xdr:col>4</xdr:col>
      <xdr:colOff>2028825</xdr:colOff>
      <xdr:row>6</xdr:row>
      <xdr:rowOff>1133475</xdr:rowOff>
    </xdr:to>
    <xdr:pic>
      <xdr:nvPicPr>
        <xdr:cNvPr id="3" name="Рисунок 3" descr="cid:000201d00a26$2865dfc9$_CDOSYS2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3914775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7</xdr:row>
      <xdr:rowOff>85725</xdr:rowOff>
    </xdr:from>
    <xdr:to>
      <xdr:col>4</xdr:col>
      <xdr:colOff>1552575</xdr:colOff>
      <xdr:row>7</xdr:row>
      <xdr:rowOff>1190625</xdr:rowOff>
    </xdr:to>
    <xdr:pic>
      <xdr:nvPicPr>
        <xdr:cNvPr id="4" name="Рисунок 4" descr="Датчик MIN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52292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8</xdr:row>
      <xdr:rowOff>114300</xdr:rowOff>
    </xdr:from>
    <xdr:to>
      <xdr:col>4</xdr:col>
      <xdr:colOff>1581150</xdr:colOff>
      <xdr:row>8</xdr:row>
      <xdr:rowOff>1333500</xdr:rowOff>
    </xdr:to>
    <xdr:pic>
      <xdr:nvPicPr>
        <xdr:cNvPr id="5" name="Рисунок 5" descr="https://static.baza.farpost.ru/v/1379461480362_bullet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6572250"/>
          <a:ext cx="1000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xtrotgroup.com.ua/uk/tender.html" TargetMode="External" /><Relationship Id="rId2" Type="http://schemas.openxmlformats.org/officeDocument/2006/relationships/hyperlink" Target="mailto:tender-______@foxtrot.kiev.ua" TargetMode="External" /><Relationship Id="rId3" Type="http://schemas.openxmlformats.org/officeDocument/2006/relationships/hyperlink" Target="http://foxtrotgroup.com.ua/uk/tender/subscribe.html" TargetMode="External" /><Relationship Id="rId4" Type="http://schemas.openxmlformats.org/officeDocument/2006/relationships/hyperlink" Target="mailto:tender-468@foxtrot.kiev.ua" TargetMode="External" /><Relationship Id="rId5" Type="http://schemas.openxmlformats.org/officeDocument/2006/relationships/hyperlink" Target="mailto:tender-GKF@foxtrot.kiev.ua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xtrotgroup.com.ua/uk/tender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showGridLines="0" showZeros="0" tabSelected="1" defaultGridColor="0" zoomScaleSheetLayoutView="115" zoomScalePageLayoutView="0" colorId="22" workbookViewId="0" topLeftCell="A1">
      <selection activeCell="B3" sqref="B3"/>
    </sheetView>
  </sheetViews>
  <sheetFormatPr defaultColWidth="9.140625" defaultRowHeight="15"/>
  <cols>
    <col min="1" max="1" width="38.57421875" style="31" customWidth="1"/>
    <col min="2" max="2" width="93.00390625" style="40" customWidth="1"/>
    <col min="3" max="16384" width="9.140625" style="21" customWidth="1"/>
  </cols>
  <sheetData>
    <row r="1" spans="1:2" ht="18">
      <c r="A1" s="97" t="s">
        <v>35</v>
      </c>
      <c r="B1" s="97"/>
    </row>
    <row r="2" spans="1:2" ht="15">
      <c r="A2" s="86" t="s">
        <v>68</v>
      </c>
      <c r="B2" s="86"/>
    </row>
    <row r="3" spans="1:2" ht="35.25" customHeight="1">
      <c r="A3" s="85" t="s">
        <v>69</v>
      </c>
      <c r="B3" s="32" t="s">
        <v>119</v>
      </c>
    </row>
    <row r="4" spans="1:2" ht="14.25">
      <c r="A4" s="87"/>
      <c r="B4" s="23" t="s">
        <v>96</v>
      </c>
    </row>
    <row r="5" spans="1:2" ht="14.25">
      <c r="A5" s="87"/>
      <c r="B5" s="23" t="s">
        <v>135</v>
      </c>
    </row>
    <row r="6" spans="1:2" ht="14.25">
      <c r="A6" s="87"/>
      <c r="B6" s="22"/>
    </row>
    <row r="7" spans="1:2" ht="28.5">
      <c r="A7" s="87"/>
      <c r="B7" s="22" t="s">
        <v>150</v>
      </c>
    </row>
    <row r="8" spans="1:2" ht="14.25">
      <c r="A8" s="88"/>
      <c r="B8" s="22"/>
    </row>
    <row r="9" spans="1:2" ht="14.25">
      <c r="A9" s="85" t="s">
        <v>70</v>
      </c>
      <c r="B9" s="24" t="s">
        <v>6</v>
      </c>
    </row>
    <row r="10" spans="1:2" ht="14.25">
      <c r="A10" s="87"/>
      <c r="B10" s="22" t="s">
        <v>100</v>
      </c>
    </row>
    <row r="11" spans="1:2" ht="14.25">
      <c r="A11" s="87"/>
      <c r="B11" s="47" t="s">
        <v>101</v>
      </c>
    </row>
    <row r="12" spans="1:2" ht="14.25">
      <c r="A12" s="87"/>
      <c r="B12" s="23" t="s">
        <v>136</v>
      </c>
    </row>
    <row r="13" spans="1:2" ht="14.25">
      <c r="A13" s="87"/>
      <c r="B13" s="22" t="s">
        <v>7</v>
      </c>
    </row>
    <row r="14" spans="1:2" ht="28.5">
      <c r="A14" s="88"/>
      <c r="B14" s="25" t="s">
        <v>8</v>
      </c>
    </row>
    <row r="15" spans="1:2" ht="15">
      <c r="A15" s="86" t="s">
        <v>63</v>
      </c>
      <c r="B15" s="99"/>
    </row>
    <row r="16" spans="1:2" ht="30" customHeight="1">
      <c r="A16" s="89" t="s">
        <v>9</v>
      </c>
      <c r="B16" s="24" t="s">
        <v>10</v>
      </c>
    </row>
    <row r="17" spans="1:2" ht="14.25">
      <c r="A17" s="89"/>
      <c r="B17" s="23" t="s">
        <v>34</v>
      </c>
    </row>
    <row r="18" spans="1:2" ht="28.5">
      <c r="A18" s="89"/>
      <c r="B18" s="25" t="s">
        <v>102</v>
      </c>
    </row>
    <row r="19" spans="1:2" ht="15">
      <c r="A19" s="86" t="s">
        <v>64</v>
      </c>
      <c r="B19" s="99"/>
    </row>
    <row r="20" spans="1:2" ht="14.25">
      <c r="A20" s="89" t="s">
        <v>11</v>
      </c>
      <c r="B20" s="24" t="s">
        <v>12</v>
      </c>
    </row>
    <row r="21" spans="1:2" ht="42.75">
      <c r="A21" s="89"/>
      <c r="B21" s="22" t="s">
        <v>112</v>
      </c>
    </row>
    <row r="22" spans="1:2" ht="28.5">
      <c r="A22" s="89"/>
      <c r="B22" s="23" t="s">
        <v>113</v>
      </c>
    </row>
    <row r="23" spans="1:2" ht="15">
      <c r="A23" s="85" t="s">
        <v>13</v>
      </c>
      <c r="B23" s="24" t="s">
        <v>71</v>
      </c>
    </row>
    <row r="24" spans="1:2" ht="14.25">
      <c r="A24" s="87"/>
      <c r="B24" s="44" t="s">
        <v>90</v>
      </c>
    </row>
    <row r="25" spans="1:2" ht="28.5">
      <c r="A25" s="87"/>
      <c r="B25" s="44" t="s">
        <v>151</v>
      </c>
    </row>
    <row r="26" spans="1:2" ht="15">
      <c r="A26" s="87"/>
      <c r="B26" s="22" t="s">
        <v>72</v>
      </c>
    </row>
    <row r="27" spans="1:2" ht="42.75">
      <c r="A27" s="87"/>
      <c r="B27" s="26" t="s">
        <v>91</v>
      </c>
    </row>
    <row r="28" spans="1:2" ht="14.25">
      <c r="A28" s="87"/>
      <c r="B28" s="26" t="s">
        <v>103</v>
      </c>
    </row>
    <row r="29" spans="1:2" ht="14.25">
      <c r="A29" s="87"/>
      <c r="B29" s="26" t="s">
        <v>104</v>
      </c>
    </row>
    <row r="30" spans="1:2" ht="14.25">
      <c r="A30" s="87"/>
      <c r="B30" s="26" t="s">
        <v>105</v>
      </c>
    </row>
    <row r="31" spans="1:2" ht="14.25">
      <c r="A31" s="87"/>
      <c r="B31" s="26" t="s">
        <v>106</v>
      </c>
    </row>
    <row r="32" spans="1:2" ht="14.25">
      <c r="A32" s="87"/>
      <c r="B32" s="26" t="s">
        <v>107</v>
      </c>
    </row>
    <row r="33" spans="1:2" ht="14.25">
      <c r="A33" s="87"/>
      <c r="B33" s="43" t="s">
        <v>108</v>
      </c>
    </row>
    <row r="34" spans="1:2" ht="14.25">
      <c r="A34" s="87"/>
      <c r="B34" s="43" t="s">
        <v>114</v>
      </c>
    </row>
    <row r="35" spans="1:2" ht="28.5">
      <c r="A35" s="87"/>
      <c r="B35" s="43" t="s">
        <v>109</v>
      </c>
    </row>
    <row r="36" spans="1:2" ht="14.25">
      <c r="A36" s="87"/>
      <c r="B36" s="44"/>
    </row>
    <row r="37" spans="1:2" ht="42.75">
      <c r="A37" s="36" t="s">
        <v>14</v>
      </c>
      <c r="B37" s="27" t="s">
        <v>99</v>
      </c>
    </row>
    <row r="38" spans="1:2" ht="28.5">
      <c r="A38" s="84" t="s">
        <v>15</v>
      </c>
      <c r="B38" s="24" t="s">
        <v>33</v>
      </c>
    </row>
    <row r="39" spans="1:2" ht="14.25">
      <c r="A39" s="84"/>
      <c r="B39" s="26" t="s">
        <v>54</v>
      </c>
    </row>
    <row r="40" spans="1:2" ht="14.25">
      <c r="A40" s="84"/>
      <c r="B40" s="26" t="s">
        <v>110</v>
      </c>
    </row>
    <row r="41" spans="1:2" ht="14.25">
      <c r="A41" s="85"/>
      <c r="B41" s="26" t="s">
        <v>73</v>
      </c>
    </row>
    <row r="42" spans="1:2" ht="14.25">
      <c r="A42" s="85"/>
      <c r="B42" s="26"/>
    </row>
    <row r="43" spans="1:2" ht="15">
      <c r="A43" s="86" t="s">
        <v>65</v>
      </c>
      <c r="B43" s="86"/>
    </row>
    <row r="44" spans="1:2" ht="14.25">
      <c r="A44" s="89" t="s">
        <v>16</v>
      </c>
      <c r="B44" s="24" t="s">
        <v>17</v>
      </c>
    </row>
    <row r="45" spans="1:2" ht="28.5">
      <c r="A45" s="89"/>
      <c r="B45" s="22" t="s">
        <v>111</v>
      </c>
    </row>
    <row r="46" spans="1:2" ht="28.5">
      <c r="A46" s="89"/>
      <c r="B46" s="22" t="s">
        <v>53</v>
      </c>
    </row>
    <row r="47" spans="1:2" ht="14.25">
      <c r="A47" s="89"/>
      <c r="B47" s="28" t="str">
        <f>$B$12</f>
        <v>tender-468@foxtrot.kiev.ua</v>
      </c>
    </row>
    <row r="48" spans="1:2" ht="14.25">
      <c r="A48" s="94" t="s">
        <v>18</v>
      </c>
      <c r="B48" s="24" t="s">
        <v>37</v>
      </c>
    </row>
    <row r="49" spans="1:2" ht="15">
      <c r="A49" s="95"/>
      <c r="B49" s="34">
        <v>43363</v>
      </c>
    </row>
    <row r="50" spans="1:2" ht="42.75">
      <c r="A50" s="96"/>
      <c r="B50" s="22" t="s">
        <v>116</v>
      </c>
    </row>
    <row r="51" spans="1:2" ht="57">
      <c r="A51" s="91" t="s">
        <v>19</v>
      </c>
      <c r="B51" s="24" t="s">
        <v>20</v>
      </c>
    </row>
    <row r="52" spans="1:2" ht="28.5">
      <c r="A52" s="92"/>
      <c r="B52" s="22" t="s">
        <v>21</v>
      </c>
    </row>
    <row r="53" spans="1:2" ht="14.25">
      <c r="A53" s="92"/>
      <c r="B53" s="22" t="s">
        <v>22</v>
      </c>
    </row>
    <row r="54" spans="1:2" ht="15">
      <c r="A54" s="86" t="s">
        <v>66</v>
      </c>
      <c r="B54" s="98"/>
    </row>
    <row r="55" spans="1:2" ht="14.25">
      <c r="A55" s="91" t="s">
        <v>23</v>
      </c>
      <c r="B55" s="29" t="s">
        <v>87</v>
      </c>
    </row>
    <row r="56" spans="1:2" ht="42.75">
      <c r="A56" s="92"/>
      <c r="B56" s="26" t="s">
        <v>120</v>
      </c>
    </row>
    <row r="57" spans="1:2" ht="28.5">
      <c r="A57" s="92"/>
      <c r="B57" s="26" t="s">
        <v>52</v>
      </c>
    </row>
    <row r="58" spans="1:2" ht="14.25">
      <c r="A58" s="93"/>
      <c r="B58" s="30" t="s">
        <v>59</v>
      </c>
    </row>
    <row r="59" spans="1:2" ht="42.75">
      <c r="A59" s="37" t="s">
        <v>24</v>
      </c>
      <c r="B59" s="22" t="s">
        <v>25</v>
      </c>
    </row>
    <row r="60" spans="1:2" ht="14.25">
      <c r="A60" s="89" t="s">
        <v>26</v>
      </c>
      <c r="B60" s="24" t="s">
        <v>27</v>
      </c>
    </row>
    <row r="61" spans="1:2" ht="14.25">
      <c r="A61" s="89"/>
      <c r="B61" s="26" t="s">
        <v>55</v>
      </c>
    </row>
    <row r="62" spans="1:2" ht="14.25">
      <c r="A62" s="89"/>
      <c r="B62" s="26" t="s">
        <v>56</v>
      </c>
    </row>
    <row r="63" spans="1:2" ht="28.5">
      <c r="A63" s="89"/>
      <c r="B63" s="25" t="s">
        <v>50</v>
      </c>
    </row>
    <row r="64" spans="1:2" ht="14.25">
      <c r="A64" s="89" t="s">
        <v>28</v>
      </c>
      <c r="B64" s="24" t="s">
        <v>29</v>
      </c>
    </row>
    <row r="65" spans="1:2" ht="14.25">
      <c r="A65" s="89"/>
      <c r="B65" s="26" t="s">
        <v>57</v>
      </c>
    </row>
    <row r="66" spans="1:2" ht="14.25">
      <c r="A66" s="89"/>
      <c r="B66" s="26" t="s">
        <v>58</v>
      </c>
    </row>
    <row r="67" spans="1:2" ht="28.5">
      <c r="A67" s="89"/>
      <c r="B67" s="25" t="s">
        <v>30</v>
      </c>
    </row>
    <row r="68" spans="1:2" ht="15">
      <c r="A68" s="86" t="s">
        <v>67</v>
      </c>
      <c r="B68" s="90"/>
    </row>
    <row r="69" spans="1:2" ht="28.5">
      <c r="A69" s="36" t="s">
        <v>31</v>
      </c>
      <c r="B69" s="27" t="s">
        <v>51</v>
      </c>
    </row>
    <row r="70" spans="1:2" ht="28.5">
      <c r="A70" s="89" t="s">
        <v>32</v>
      </c>
      <c r="B70" s="24" t="s">
        <v>97</v>
      </c>
    </row>
    <row r="71" spans="1:2" ht="14.25">
      <c r="A71" s="89"/>
      <c r="B71" s="26" t="s">
        <v>115</v>
      </c>
    </row>
    <row r="72" spans="1:2" ht="14.25">
      <c r="A72" s="89"/>
      <c r="B72" s="25"/>
    </row>
    <row r="73" ht="14.25">
      <c r="B73" s="41"/>
    </row>
    <row r="74" ht="14.25">
      <c r="B74" s="40" t="s">
        <v>61</v>
      </c>
    </row>
    <row r="75" ht="14.25">
      <c r="B75" s="42" t="s">
        <v>62</v>
      </c>
    </row>
    <row r="76" ht="14.25">
      <c r="B76" s="41"/>
    </row>
    <row r="77" ht="14.25">
      <c r="B77" s="41"/>
    </row>
    <row r="78" ht="14.25">
      <c r="B78" s="41"/>
    </row>
    <row r="79" ht="14.25">
      <c r="B79" s="41"/>
    </row>
    <row r="80" ht="14.25">
      <c r="B80" s="41"/>
    </row>
    <row r="81" ht="14.25">
      <c r="B81" s="41"/>
    </row>
    <row r="82" ht="14.25">
      <c r="B82" s="41"/>
    </row>
    <row r="83" ht="14.25">
      <c r="B83" s="41"/>
    </row>
    <row r="84" ht="14.25">
      <c r="B84" s="41"/>
    </row>
    <row r="85" ht="14.25">
      <c r="B85" s="41"/>
    </row>
    <row r="86" ht="14.25">
      <c r="B86" s="41"/>
    </row>
    <row r="87" ht="14.25">
      <c r="B87" s="41"/>
    </row>
    <row r="88" ht="14.25">
      <c r="B88" s="41"/>
    </row>
    <row r="89" ht="14.25">
      <c r="B89" s="41"/>
    </row>
    <row r="91" ht="14.25">
      <c r="B91" s="41"/>
    </row>
    <row r="92" ht="14.25">
      <c r="B92" s="41"/>
    </row>
  </sheetData>
  <sheetProtection/>
  <mergeCells count="20">
    <mergeCell ref="A48:A50"/>
    <mergeCell ref="A1:B1"/>
    <mergeCell ref="A20:A22"/>
    <mergeCell ref="A54:B54"/>
    <mergeCell ref="A43:B43"/>
    <mergeCell ref="A44:A47"/>
    <mergeCell ref="A15:B15"/>
    <mergeCell ref="A16:A18"/>
    <mergeCell ref="A19:B19"/>
    <mergeCell ref="A51:A53"/>
    <mergeCell ref="A38:A42"/>
    <mergeCell ref="A2:B2"/>
    <mergeCell ref="A9:A14"/>
    <mergeCell ref="A3:A8"/>
    <mergeCell ref="A23:A36"/>
    <mergeCell ref="A70:A72"/>
    <mergeCell ref="A60:A63"/>
    <mergeCell ref="A64:A67"/>
    <mergeCell ref="A68:B68"/>
    <mergeCell ref="A55:A58"/>
  </mergeCells>
  <conditionalFormatting sqref="B49">
    <cfRule type="containsBlanks" priority="5" dxfId="4">
      <formula>LEN(TRIM(B49))=0</formula>
    </cfRule>
  </conditionalFormatting>
  <dataValidations count="1">
    <dataValidation allowBlank="1" showInputMessage="1" showErrorMessage="1" promptTitle="Наступний день" prompt="після подачі пропозицій." sqref="B49:B50"/>
  </dataValidations>
  <hyperlinks>
    <hyperlink ref="B58" r:id="rId1" display="http://www.foxtrotgroup.com.ua/uk/tender.html"/>
    <hyperlink ref="B47" r:id="rId2" display="tender-______@foxtrot.kiev.ua"/>
    <hyperlink ref="B75" r:id="rId3" display="http://foxtrotgroup.com.ua/uk/tender/subscribe.html"/>
    <hyperlink ref="B4" location="'Додаток 1'!A1" display="Перелік робіт по адмініструванню серверів наданий в Додатку 1."/>
    <hyperlink ref="B5" location="'Додаток 2'!A1" display="Детальні технічні характеристики пакувальних матеріалів зазначені в Додатку 2."/>
    <hyperlink ref="B12" r:id="rId4" display="tender-468@foxtrot.kiev.ua"/>
    <hyperlink ref="B17" r:id="rId5" display="tender-GKF@foxtrot.kiev.ua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7" location="'Додаток 2'!A1" display="Підрядчик має надати зразки матеріалів для перевірки технічних параметрів вказаних в Додатку №2, довжини намотки, ваги, якості, та кількості. "/>
  </hyperlinks>
  <printOptions/>
  <pageMargins left="0.3937007874015748" right="0.3937007874015748" top="0.3937007874015748" bottom="0.3937007874015748" header="0.11811023622047244" footer="0.11811023622047244"/>
  <pageSetup fitToHeight="0" fitToWidth="1" horizontalDpi="600" verticalDpi="600" orientation="portrait" paperSize="9" scale="68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F4" sqref="F4:J4"/>
    </sheetView>
  </sheetViews>
  <sheetFormatPr defaultColWidth="9.140625" defaultRowHeight="15" outlineLevelCol="1"/>
  <cols>
    <col min="1" max="1" width="50.00390625" style="39" bestFit="1" customWidth="1"/>
    <col min="2" max="2" width="39.140625" style="39" customWidth="1" outlineLevel="1"/>
    <col min="3" max="3" width="12.140625" style="39" customWidth="1" outlineLevel="1"/>
    <col min="4" max="4" width="9.28125" style="39" bestFit="1" customWidth="1"/>
    <col min="5" max="5" width="13.8515625" style="39" bestFit="1" customWidth="1"/>
    <col min="6" max="6" width="12.00390625" style="39" customWidth="1"/>
    <col min="7" max="7" width="22.00390625" style="39" customWidth="1"/>
    <col min="8" max="8" width="14.28125" style="39" customWidth="1"/>
    <col min="9" max="9" width="13.7109375" style="39" customWidth="1"/>
    <col min="10" max="10" width="15.7109375" style="39" customWidth="1"/>
    <col min="11" max="16384" width="9.140625" style="39" customWidth="1"/>
  </cols>
  <sheetData>
    <row r="1" spans="1:10" s="19" customFormat="1" ht="26.25" customHeight="1">
      <c r="A1" s="35" t="str">
        <f>IF($F$4=0,"Додаток 1. Специфікація закупівлі","Додаток 1. Комерційна пропозиція")</f>
        <v>Додаток 1. Специфікація закупівлі</v>
      </c>
      <c r="B1" s="35"/>
      <c r="C1" s="35"/>
      <c r="D1" s="33"/>
      <c r="F1" s="110" t="str">
        <f>IF($F$4=0,"Змінювати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G1" s="110"/>
      <c r="H1" s="110"/>
      <c r="I1" s="110"/>
      <c r="J1" s="110"/>
    </row>
    <row r="2" spans="1:10" s="19" customFormat="1" ht="12.75" customHeight="1">
      <c r="A2" s="50" t="str">
        <f>Документація!$B$3</f>
        <v>Витратні матеріали для охоронних систем</v>
      </c>
      <c r="B2" s="35"/>
      <c r="C2" s="35"/>
      <c r="D2" s="33"/>
      <c r="F2" s="110" t="str">
        <f>IF($F$4=0,"Поля для заповнення промарковано кольором.","")</f>
        <v>Поля для заповнення промарковано кольором.</v>
      </c>
      <c r="G2" s="110"/>
      <c r="H2" s="110"/>
      <c r="I2" s="110"/>
      <c r="J2" s="110"/>
    </row>
    <row r="3" spans="2:10" s="20" customFormat="1" ht="12.75">
      <c r="B3" s="38"/>
      <c r="C3" s="38"/>
      <c r="D3" s="33"/>
      <c r="F3" s="48"/>
      <c r="J3" s="49" t="str">
        <f>IF($F$4=0,"Вказати/підтвердити вимоги","")</f>
        <v>Вказати/підтвердити вимоги</v>
      </c>
    </row>
    <row r="4" spans="1:10" ht="12.75">
      <c r="A4" s="102" t="s">
        <v>74</v>
      </c>
      <c r="B4" s="102"/>
      <c r="C4" s="102"/>
      <c r="D4" s="102"/>
      <c r="E4" s="102"/>
      <c r="F4" s="103"/>
      <c r="G4" s="104"/>
      <c r="H4" s="104"/>
      <c r="I4" s="104"/>
      <c r="J4" s="104"/>
    </row>
    <row r="5" spans="1:10" ht="12.75" customHeight="1">
      <c r="A5" s="102" t="s">
        <v>39</v>
      </c>
      <c r="B5" s="102"/>
      <c r="C5" s="102"/>
      <c r="D5" s="102"/>
      <c r="E5" s="102"/>
      <c r="F5" s="100"/>
      <c r="G5" s="101"/>
      <c r="H5" s="101"/>
      <c r="I5" s="101"/>
      <c r="J5" s="101"/>
    </row>
    <row r="6" spans="1:10" ht="12.75">
      <c r="A6" s="102" t="s">
        <v>40</v>
      </c>
      <c r="B6" s="102"/>
      <c r="C6" s="102"/>
      <c r="D6" s="102"/>
      <c r="E6" s="102"/>
      <c r="F6" s="100"/>
      <c r="G6" s="101"/>
      <c r="H6" s="101"/>
      <c r="I6" s="101"/>
      <c r="J6" s="101"/>
    </row>
    <row r="7" spans="1:10" ht="12.75">
      <c r="A7" s="102" t="s">
        <v>41</v>
      </c>
      <c r="B7" s="102"/>
      <c r="C7" s="102"/>
      <c r="D7" s="102"/>
      <c r="E7" s="102"/>
      <c r="F7" s="105"/>
      <c r="G7" s="106"/>
      <c r="H7" s="106"/>
      <c r="I7" s="106"/>
      <c r="J7" s="106"/>
    </row>
    <row r="8" spans="1:10" ht="12.75">
      <c r="A8" s="102" t="s">
        <v>42</v>
      </c>
      <c r="B8" s="102"/>
      <c r="C8" s="102"/>
      <c r="D8" s="102"/>
      <c r="E8" s="102"/>
      <c r="F8" s="100"/>
      <c r="G8" s="101"/>
      <c r="H8" s="101"/>
      <c r="I8" s="101"/>
      <c r="J8" s="101"/>
    </row>
    <row r="9" spans="1:10" ht="12.75">
      <c r="A9" s="102" t="s">
        <v>43</v>
      </c>
      <c r="B9" s="102"/>
      <c r="C9" s="102"/>
      <c r="D9" s="102"/>
      <c r="E9" s="102"/>
      <c r="F9" s="100"/>
      <c r="G9" s="101"/>
      <c r="H9" s="101"/>
      <c r="I9" s="101"/>
      <c r="J9" s="101"/>
    </row>
    <row r="10" spans="1:10" ht="12.75">
      <c r="A10" s="102" t="s">
        <v>75</v>
      </c>
      <c r="B10" s="102"/>
      <c r="C10" s="102"/>
      <c r="D10" s="102"/>
      <c r="E10" s="102"/>
      <c r="F10" s="105"/>
      <c r="G10" s="106"/>
      <c r="H10" s="106"/>
      <c r="I10" s="106"/>
      <c r="J10" s="106"/>
    </row>
    <row r="11" spans="1:10" ht="12.75">
      <c r="A11" s="102" t="s">
        <v>76</v>
      </c>
      <c r="B11" s="102"/>
      <c r="C11" s="102"/>
      <c r="D11" s="102"/>
      <c r="E11" s="102"/>
      <c r="F11" s="100"/>
      <c r="G11" s="101"/>
      <c r="H11" s="101"/>
      <c r="I11" s="101"/>
      <c r="J11" s="101"/>
    </row>
    <row r="12" spans="1:10" ht="12.75">
      <c r="A12" s="102" t="s">
        <v>77</v>
      </c>
      <c r="B12" s="102"/>
      <c r="C12" s="102"/>
      <c r="D12" s="102"/>
      <c r="E12" s="102"/>
      <c r="F12" s="105"/>
      <c r="G12" s="106"/>
      <c r="H12" s="106"/>
      <c r="I12" s="106"/>
      <c r="J12" s="106"/>
    </row>
    <row r="13" spans="1:10" ht="12.75" customHeight="1">
      <c r="A13" s="102" t="s">
        <v>78</v>
      </c>
      <c r="B13" s="102"/>
      <c r="C13" s="102"/>
      <c r="D13" s="102"/>
      <c r="E13" s="102"/>
      <c r="F13" s="100"/>
      <c r="G13" s="101"/>
      <c r="H13" s="101"/>
      <c r="I13" s="101"/>
      <c r="J13" s="101"/>
    </row>
    <row r="14" spans="1:10" ht="12.75" customHeight="1">
      <c r="A14" s="102" t="s">
        <v>117</v>
      </c>
      <c r="B14" s="102"/>
      <c r="C14" s="102"/>
      <c r="D14" s="102"/>
      <c r="E14" s="102"/>
      <c r="F14" s="100"/>
      <c r="G14" s="101"/>
      <c r="H14" s="101"/>
      <c r="I14" s="101"/>
      <c r="J14" s="101"/>
    </row>
    <row r="15" spans="1:10" ht="12.75" customHeight="1">
      <c r="A15" s="102" t="s">
        <v>79</v>
      </c>
      <c r="B15" s="102"/>
      <c r="C15" s="102"/>
      <c r="D15" s="102"/>
      <c r="E15" s="102"/>
      <c r="F15" s="100"/>
      <c r="G15" s="101"/>
      <c r="H15" s="101"/>
      <c r="I15" s="101"/>
      <c r="J15" s="101"/>
    </row>
    <row r="16" spans="1:10" ht="12.75">
      <c r="A16" s="102" t="s">
        <v>44</v>
      </c>
      <c r="B16" s="102"/>
      <c r="C16" s="102"/>
      <c r="D16" s="102"/>
      <c r="E16" s="102"/>
      <c r="F16" s="100"/>
      <c r="G16" s="101"/>
      <c r="H16" s="101"/>
      <c r="I16" s="101"/>
      <c r="J16" s="101"/>
    </row>
    <row r="17" spans="1:10" ht="12.75">
      <c r="A17" s="102" t="s">
        <v>49</v>
      </c>
      <c r="B17" s="102"/>
      <c r="C17" s="102"/>
      <c r="D17" s="102"/>
      <c r="E17" s="102"/>
      <c r="F17" s="100"/>
      <c r="G17" s="101"/>
      <c r="H17" s="101"/>
      <c r="I17" s="101"/>
      <c r="J17" s="101"/>
    </row>
    <row r="18" spans="1:10" ht="12.75">
      <c r="A18" s="102" t="s">
        <v>45</v>
      </c>
      <c r="B18" s="102"/>
      <c r="C18" s="102"/>
      <c r="D18" s="102"/>
      <c r="E18" s="102"/>
      <c r="F18" s="100"/>
      <c r="G18" s="101"/>
      <c r="H18" s="101"/>
      <c r="I18" s="101"/>
      <c r="J18" s="101"/>
    </row>
    <row r="19" spans="1:10" ht="12.75">
      <c r="A19" s="102" t="s">
        <v>46</v>
      </c>
      <c r="B19" s="102"/>
      <c r="C19" s="102"/>
      <c r="D19" s="102"/>
      <c r="E19" s="102"/>
      <c r="F19" s="100"/>
      <c r="G19" s="101"/>
      <c r="H19" s="101"/>
      <c r="I19" s="101"/>
      <c r="J19" s="101"/>
    </row>
    <row r="20" spans="1:10" ht="12.75" customHeight="1">
      <c r="A20" s="111" t="s">
        <v>80</v>
      </c>
      <c r="B20" s="111"/>
      <c r="C20" s="111"/>
      <c r="D20" s="111"/>
      <c r="E20" s="111"/>
      <c r="F20" s="100"/>
      <c r="G20" s="101"/>
      <c r="H20" s="101"/>
      <c r="I20" s="101"/>
      <c r="J20" s="101"/>
    </row>
    <row r="21" spans="1:10" ht="15" customHeight="1">
      <c r="A21" s="112" t="s">
        <v>81</v>
      </c>
      <c r="B21" s="112"/>
      <c r="C21" s="112"/>
      <c r="D21" s="112"/>
      <c r="E21" s="112"/>
      <c r="F21" s="108"/>
      <c r="G21" s="109"/>
      <c r="H21" s="109"/>
      <c r="I21" s="109"/>
      <c r="J21" s="109"/>
    </row>
    <row r="22" spans="1:10" ht="24.75" customHeight="1">
      <c r="A22" s="113" t="s">
        <v>118</v>
      </c>
      <c r="B22" s="113"/>
      <c r="C22" s="113"/>
      <c r="D22" s="113"/>
      <c r="E22" s="113"/>
      <c r="F22" s="107"/>
      <c r="G22" s="107"/>
      <c r="H22" s="107"/>
      <c r="I22" s="107"/>
      <c r="J22" s="107"/>
    </row>
    <row r="23" spans="1:10" ht="22.5" customHeight="1">
      <c r="A23" s="113" t="s">
        <v>82</v>
      </c>
      <c r="B23" s="113"/>
      <c r="C23" s="113"/>
      <c r="D23" s="113"/>
      <c r="E23" s="113"/>
      <c r="F23" s="107"/>
      <c r="G23" s="107"/>
      <c r="H23" s="107"/>
      <c r="I23" s="107"/>
      <c r="J23" s="107"/>
    </row>
    <row r="24" spans="1:10" ht="105.75" customHeight="1">
      <c r="A24" s="113" t="s">
        <v>122</v>
      </c>
      <c r="B24" s="113"/>
      <c r="C24" s="113"/>
      <c r="D24" s="113"/>
      <c r="E24" s="113"/>
      <c r="F24" s="107"/>
      <c r="G24" s="107"/>
      <c r="H24" s="107"/>
      <c r="I24" s="107"/>
      <c r="J24" s="107"/>
    </row>
    <row r="25" spans="1:10" ht="24" customHeight="1">
      <c r="A25" s="113" t="s">
        <v>123</v>
      </c>
      <c r="B25" s="113"/>
      <c r="C25" s="113"/>
      <c r="D25" s="113"/>
      <c r="E25" s="113"/>
      <c r="F25" s="107"/>
      <c r="G25" s="107"/>
      <c r="H25" s="107"/>
      <c r="I25" s="107"/>
      <c r="J25" s="107"/>
    </row>
    <row r="26" spans="1:10" ht="24.75" customHeight="1">
      <c r="A26" s="113" t="s">
        <v>124</v>
      </c>
      <c r="B26" s="113"/>
      <c r="C26" s="113"/>
      <c r="D26" s="113"/>
      <c r="E26" s="113"/>
      <c r="F26" s="107"/>
      <c r="G26" s="107"/>
      <c r="H26" s="107"/>
      <c r="I26" s="107"/>
      <c r="J26" s="107"/>
    </row>
    <row r="27" spans="1:10" ht="90.75" customHeight="1">
      <c r="A27" s="113" t="s">
        <v>88</v>
      </c>
      <c r="B27" s="113"/>
      <c r="C27" s="113"/>
      <c r="D27" s="113"/>
      <c r="E27" s="113"/>
      <c r="F27" s="107"/>
      <c r="G27" s="107"/>
      <c r="H27" s="107"/>
      <c r="I27" s="107"/>
      <c r="J27" s="107"/>
    </row>
    <row r="28" spans="1:10" ht="22.5" customHeight="1">
      <c r="A28" s="113" t="s">
        <v>98</v>
      </c>
      <c r="B28" s="113"/>
      <c r="C28" s="113"/>
      <c r="D28" s="113"/>
      <c r="E28" s="113"/>
      <c r="F28" s="107"/>
      <c r="G28" s="107"/>
      <c r="H28" s="107"/>
      <c r="I28" s="107"/>
      <c r="J28" s="107"/>
    </row>
    <row r="29" spans="1:10" ht="25.5">
      <c r="A29" s="51" t="s">
        <v>83</v>
      </c>
      <c r="B29" s="51" t="s">
        <v>86</v>
      </c>
      <c r="C29" s="51" t="s">
        <v>125</v>
      </c>
      <c r="D29" s="51" t="s">
        <v>92</v>
      </c>
      <c r="E29" s="51" t="s">
        <v>93</v>
      </c>
      <c r="F29" s="51" t="s">
        <v>84</v>
      </c>
      <c r="G29" s="51" t="s">
        <v>89</v>
      </c>
      <c r="H29" s="51" t="s">
        <v>129</v>
      </c>
      <c r="I29" s="51" t="s">
        <v>143</v>
      </c>
      <c r="J29" s="51" t="s">
        <v>144</v>
      </c>
    </row>
    <row r="30" spans="1:10" ht="67.5" customHeight="1">
      <c r="A30" s="52" t="s">
        <v>141</v>
      </c>
      <c r="B30" s="62" t="s">
        <v>145</v>
      </c>
      <c r="C30" s="83">
        <v>1000</v>
      </c>
      <c r="D30" s="53" t="s">
        <v>126</v>
      </c>
      <c r="E30" s="54">
        <v>3300</v>
      </c>
      <c r="F30" s="55"/>
      <c r="G30" s="56">
        <f>$E30*F30</f>
        <v>0</v>
      </c>
      <c r="H30" s="64"/>
      <c r="I30" s="64"/>
      <c r="J30" s="65"/>
    </row>
    <row r="31" spans="1:10" ht="39" customHeight="1">
      <c r="A31" s="52" t="s">
        <v>142</v>
      </c>
      <c r="B31" s="62" t="s">
        <v>146</v>
      </c>
      <c r="C31" s="83">
        <v>1000</v>
      </c>
      <c r="D31" s="53" t="s">
        <v>126</v>
      </c>
      <c r="E31" s="54">
        <v>100</v>
      </c>
      <c r="F31" s="55"/>
      <c r="G31" s="56">
        <f>$E31*F31</f>
        <v>0</v>
      </c>
      <c r="H31" s="64"/>
      <c r="I31" s="64"/>
      <c r="J31" s="65"/>
    </row>
    <row r="32" spans="1:10" ht="48.75">
      <c r="A32" s="52" t="s">
        <v>139</v>
      </c>
      <c r="B32" s="62" t="s">
        <v>149</v>
      </c>
      <c r="C32" s="83">
        <v>5000</v>
      </c>
      <c r="D32" s="53" t="s">
        <v>126</v>
      </c>
      <c r="E32" s="54">
        <v>40</v>
      </c>
      <c r="F32" s="55"/>
      <c r="G32" s="56">
        <f>$E32*F32</f>
        <v>0</v>
      </c>
      <c r="H32" s="64"/>
      <c r="I32" s="64"/>
      <c r="J32" s="65"/>
    </row>
    <row r="33" spans="1:10" ht="50.25" customHeight="1">
      <c r="A33" s="52" t="s">
        <v>140</v>
      </c>
      <c r="B33" s="62" t="s">
        <v>147</v>
      </c>
      <c r="C33" s="83">
        <v>1000</v>
      </c>
      <c r="D33" s="53" t="s">
        <v>126</v>
      </c>
      <c r="E33" s="54">
        <v>100</v>
      </c>
      <c r="F33" s="55"/>
      <c r="G33" s="56">
        <f>$E33*F33</f>
        <v>0</v>
      </c>
      <c r="H33" s="64"/>
      <c r="I33" s="64"/>
      <c r="J33" s="65"/>
    </row>
    <row r="34" spans="1:10" ht="39">
      <c r="A34" s="52" t="s">
        <v>121</v>
      </c>
      <c r="B34" s="62" t="s">
        <v>148</v>
      </c>
      <c r="C34" s="83">
        <v>100</v>
      </c>
      <c r="D34" s="53" t="s">
        <v>126</v>
      </c>
      <c r="E34" s="54">
        <v>650</v>
      </c>
      <c r="F34" s="55"/>
      <c r="G34" s="56">
        <f>$E34*F34</f>
        <v>0</v>
      </c>
      <c r="H34" s="64"/>
      <c r="I34" s="64"/>
      <c r="J34" s="65"/>
    </row>
    <row r="35" spans="1:10" ht="21.75" customHeight="1">
      <c r="A35" s="57" t="s">
        <v>85</v>
      </c>
      <c r="B35" s="58"/>
      <c r="C35" s="58"/>
      <c r="D35" s="58"/>
      <c r="E35" s="58"/>
      <c r="F35" s="59"/>
      <c r="G35" s="60">
        <f>SUM(G30:G34)</f>
        <v>0</v>
      </c>
      <c r="H35" s="63"/>
      <c r="I35" s="63"/>
      <c r="J35" s="61"/>
    </row>
  </sheetData>
  <sheetProtection password="CF38" sheet="1" formatCells="0" formatColumns="0" formatRows="0"/>
  <protectedRanges>
    <protectedRange sqref="F4:J20 F22:J28 F30:F34 H30:J34" name="Диапазон1"/>
  </protectedRanges>
  <mergeCells count="52"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F1:J1"/>
    <mergeCell ref="F2:J2"/>
    <mergeCell ref="F14:J14"/>
    <mergeCell ref="F22:J22"/>
    <mergeCell ref="F23:J23"/>
    <mergeCell ref="F6:J6"/>
    <mergeCell ref="F7:J7"/>
    <mergeCell ref="F19:J19"/>
    <mergeCell ref="F11:J11"/>
    <mergeCell ref="F12:J12"/>
    <mergeCell ref="F26:J26"/>
    <mergeCell ref="F27:J27"/>
    <mergeCell ref="F28:J28"/>
    <mergeCell ref="F8:J8"/>
    <mergeCell ref="F20:J20"/>
    <mergeCell ref="F15:J15"/>
    <mergeCell ref="F16:J16"/>
    <mergeCell ref="F21:J21"/>
    <mergeCell ref="F4:J4"/>
    <mergeCell ref="F5:J5"/>
    <mergeCell ref="F9:J9"/>
    <mergeCell ref="F10:J10"/>
    <mergeCell ref="F24:J24"/>
    <mergeCell ref="F25:J25"/>
    <mergeCell ref="F17:J17"/>
    <mergeCell ref="F18:J18"/>
    <mergeCell ref="A4:E4"/>
    <mergeCell ref="A5:E5"/>
    <mergeCell ref="A6:E6"/>
    <mergeCell ref="F13:J13"/>
    <mergeCell ref="A13:E13"/>
    <mergeCell ref="A14:E14"/>
    <mergeCell ref="A15:E15"/>
    <mergeCell ref="A16:E16"/>
  </mergeCells>
  <conditionalFormatting sqref="F30:F34">
    <cfRule type="cellIs" priority="7" dxfId="2" operator="equal">
      <formula>0</formula>
    </cfRule>
  </conditionalFormatting>
  <conditionalFormatting sqref="F4:J20 F22:J27">
    <cfRule type="containsBlanks" priority="3" dxfId="0" stopIfTrue="1">
      <formula>LEN(TRIM(F4))=0</formula>
    </cfRule>
  </conditionalFormatting>
  <conditionalFormatting sqref="F22:J28 F4:J20 F30:F34 H30:J34">
    <cfRule type="containsBlanks" priority="1" dxfId="0" stopIfTrue="1">
      <formula>LEN(TRIM(F4))=0</formula>
    </cfRule>
  </conditionalFormatting>
  <dataValidations count="1">
    <dataValidation allowBlank="1" showInputMessage="1" showErrorMessage="1" promptTitle="Оригінал документації" prompt="за посиланням:&#10;http://foxtrotgroup.com.ua/uk/tender.html" sqref="B1:C2 A1"/>
  </dataValidations>
  <printOptions/>
  <pageMargins left="0.3937007874015748" right="0.3937007874015748" top="0.3937007874015748" bottom="0.3937007874015748" header="0.11811023622047244" footer="0.1181102362204724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32.7109375" style="71" customWidth="1"/>
    <col min="2" max="2" width="13.7109375" style="71" customWidth="1"/>
    <col min="3" max="3" width="12.8515625" style="71" customWidth="1"/>
    <col min="4" max="4" width="57.140625" style="81" customWidth="1"/>
    <col min="5" max="5" width="39.421875" style="82" customWidth="1"/>
    <col min="6" max="6" width="15.57421875" style="71" customWidth="1"/>
    <col min="7" max="13" width="9.140625" style="71" customWidth="1"/>
    <col min="14" max="25" width="12.7109375" style="71" customWidth="1"/>
    <col min="26" max="16384" width="9.140625" style="71" customWidth="1"/>
  </cols>
  <sheetData>
    <row r="1" spans="1:5" s="67" customFormat="1" ht="15">
      <c r="A1" s="66" t="s">
        <v>95</v>
      </c>
      <c r="B1" s="66"/>
      <c r="D1" s="68"/>
      <c r="E1" s="69"/>
    </row>
    <row r="2" spans="1:5" s="67" customFormat="1" ht="15">
      <c r="A2" s="31" t="str">
        <f>Документація!$B$3</f>
        <v>Витратні матеріали для охоронних систем</v>
      </c>
      <c r="B2" s="66"/>
      <c r="D2" s="68"/>
      <c r="E2" s="69"/>
    </row>
    <row r="3" spans="1:5" ht="12.75" customHeight="1">
      <c r="A3" s="70"/>
      <c r="B3" s="70"/>
      <c r="D3" s="72"/>
      <c r="E3" s="73"/>
    </row>
    <row r="4" spans="1:6" ht="45">
      <c r="A4" s="74" t="s">
        <v>127</v>
      </c>
      <c r="B4" s="74" t="s">
        <v>132</v>
      </c>
      <c r="C4" s="74" t="s">
        <v>125</v>
      </c>
      <c r="D4" s="74" t="s">
        <v>86</v>
      </c>
      <c r="E4" s="75" t="s">
        <v>133</v>
      </c>
      <c r="F4" s="76" t="s">
        <v>128</v>
      </c>
    </row>
    <row r="5" spans="1:6" ht="128.25">
      <c r="A5" s="77" t="s">
        <v>137</v>
      </c>
      <c r="B5" s="78" t="s">
        <v>126</v>
      </c>
      <c r="C5" s="78">
        <v>1000</v>
      </c>
      <c r="D5" s="79" t="s">
        <v>145</v>
      </c>
      <c r="E5" s="80"/>
      <c r="F5" s="78" t="s">
        <v>134</v>
      </c>
    </row>
    <row r="6" spans="1:6" ht="87.75" customHeight="1">
      <c r="A6" s="77" t="s">
        <v>138</v>
      </c>
      <c r="B6" s="78" t="s">
        <v>126</v>
      </c>
      <c r="C6" s="78">
        <v>1000</v>
      </c>
      <c r="D6" s="79" t="s">
        <v>146</v>
      </c>
      <c r="E6" s="80"/>
      <c r="F6" s="78" t="s">
        <v>134</v>
      </c>
    </row>
    <row r="7" spans="1:6" ht="101.25" customHeight="1">
      <c r="A7" s="77" t="s">
        <v>139</v>
      </c>
      <c r="B7" s="78" t="s">
        <v>126</v>
      </c>
      <c r="C7" s="78">
        <v>5000</v>
      </c>
      <c r="D7" s="79" t="s">
        <v>149</v>
      </c>
      <c r="E7" s="80"/>
      <c r="F7" s="78" t="s">
        <v>130</v>
      </c>
    </row>
    <row r="8" spans="1:6" ht="103.5" customHeight="1">
      <c r="A8" s="77" t="s">
        <v>140</v>
      </c>
      <c r="B8" s="78" t="s">
        <v>126</v>
      </c>
      <c r="C8" s="78">
        <v>1000</v>
      </c>
      <c r="D8" s="79" t="s">
        <v>147</v>
      </c>
      <c r="E8" s="80"/>
      <c r="F8" s="78" t="s">
        <v>131</v>
      </c>
    </row>
    <row r="9" spans="1:6" ht="109.5" customHeight="1">
      <c r="A9" s="77" t="s">
        <v>121</v>
      </c>
      <c r="B9" s="78" t="s">
        <v>126</v>
      </c>
      <c r="C9" s="78">
        <v>100</v>
      </c>
      <c r="D9" s="79" t="s">
        <v>148</v>
      </c>
      <c r="E9" s="80"/>
      <c r="F9" s="78" t="s">
        <v>131</v>
      </c>
    </row>
  </sheetData>
  <sheetProtection/>
  <dataValidations count="1">
    <dataValidation allowBlank="1" showInputMessage="1" showErrorMessage="1" promptTitle="Оригінал документації" prompt="за посиланням:&#10;http://foxtrotgroup.com.ua/uk/tender.html" sqref="B1:B2 A1"/>
  </dataValidations>
  <printOptions/>
  <pageMargins left="0.3937007874015748" right="0.3937007874015748" top="0.3937007874015748" bottom="0.3937007874015748" header="0.11811023622047244" footer="0.11811023622047244"/>
  <pageSetup fitToHeight="0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showZeros="0" defaultGridColor="0" zoomScale="80" zoomScaleNormal="80" zoomScalePageLayoutView="0" colorId="22" workbookViewId="0" topLeftCell="A1">
      <selection activeCell="B4" sqref="B4:C4"/>
    </sheetView>
  </sheetViews>
  <sheetFormatPr defaultColWidth="0" defaultRowHeight="15" zeroHeight="1"/>
  <cols>
    <col min="1" max="1" width="15.421875" style="5" customWidth="1"/>
    <col min="2" max="2" width="32.57421875" style="5" customWidth="1"/>
    <col min="3" max="3" width="44.140625" style="5" customWidth="1"/>
    <col min="4" max="16384" width="9.140625" style="1" hidden="1" customWidth="1"/>
  </cols>
  <sheetData>
    <row r="1" spans="1:3" s="9" customFormat="1" ht="18">
      <c r="A1" s="45" t="s">
        <v>94</v>
      </c>
      <c r="B1" s="4"/>
      <c r="C1" s="16" t="str">
        <f>CONCATENATE("Вхідний № ",RIGHT(LEFT($C$15,10),3),"/_______")</f>
        <v>Вхідний № 468/_______</v>
      </c>
    </row>
    <row r="2" spans="1:3" s="9" customFormat="1" ht="18">
      <c r="A2" s="46">
        <f>_XLL.РАБДЕНЬ(Документація!$B$49,-1)</f>
        <v>43362</v>
      </c>
      <c r="B2" s="3"/>
      <c r="C2" s="11"/>
    </row>
    <row r="3" spans="1:3" s="9" customFormat="1" ht="18">
      <c r="A3" s="5"/>
      <c r="B3" s="4"/>
      <c r="C3" s="11" t="s">
        <v>48</v>
      </c>
    </row>
    <row r="4" spans="1:3" ht="67.5" customHeight="1">
      <c r="A4" s="14" t="s">
        <v>0</v>
      </c>
      <c r="B4" s="116">
        <f>'Додаток 1'!F4</f>
        <v>0</v>
      </c>
      <c r="C4" s="116"/>
    </row>
    <row r="5" spans="1:3" ht="18" customHeight="1">
      <c r="A5" s="6"/>
      <c r="B5" s="117">
        <f>'Додаток 1'!F9</f>
        <v>0</v>
      </c>
      <c r="C5" s="117"/>
    </row>
    <row r="6" spans="1:3" ht="18">
      <c r="A6" s="11" t="s">
        <v>47</v>
      </c>
      <c r="B6" s="117">
        <f>'Додаток 1'!F11</f>
        <v>0</v>
      </c>
      <c r="C6" s="117"/>
    </row>
    <row r="7" spans="1:3" s="2" customFormat="1" ht="18" customHeight="1">
      <c r="A7" s="18"/>
      <c r="B7" s="118">
        <f>'Додаток 1'!F12</f>
        <v>0</v>
      </c>
      <c r="C7" s="118"/>
    </row>
    <row r="8" spans="1:3" s="9" customFormat="1" ht="18" customHeight="1">
      <c r="A8" s="18"/>
      <c r="B8" s="117">
        <f>'Додаток 1'!F13</f>
        <v>0</v>
      </c>
      <c r="C8" s="117"/>
    </row>
    <row r="9" spans="1:3" s="9" customFormat="1" ht="18" customHeight="1">
      <c r="A9" s="12"/>
      <c r="B9" s="13"/>
      <c r="C9" s="13"/>
    </row>
    <row r="10" spans="1:3" s="3" customFormat="1" ht="161.25" customHeight="1">
      <c r="A10" s="12"/>
      <c r="B10" s="12"/>
      <c r="C10" s="12"/>
    </row>
    <row r="11" spans="1:3" s="2" customFormat="1" ht="18">
      <c r="A11" s="6"/>
      <c r="B11" s="114" t="s">
        <v>38</v>
      </c>
      <c r="C11" s="114"/>
    </row>
    <row r="12" spans="1:3" ht="131.25" customHeight="1">
      <c r="A12" s="7"/>
      <c r="B12" s="115" t="str">
        <f>Документація!$B$3</f>
        <v>Витратні матеріали для охоронних систем</v>
      </c>
      <c r="C12" s="115"/>
    </row>
    <row r="13" spans="1:3" s="9" customFormat="1" ht="143.25" customHeight="1">
      <c r="A13" s="7"/>
      <c r="B13" s="10"/>
      <c r="C13" s="10"/>
    </row>
    <row r="14" spans="2:3" ht="18">
      <c r="B14" s="15" t="s">
        <v>1</v>
      </c>
      <c r="C14" s="9" t="s">
        <v>2</v>
      </c>
    </row>
    <row r="15" spans="2:3" s="3" customFormat="1" ht="18">
      <c r="B15" s="5"/>
      <c r="C15" s="8" t="str">
        <f>Документація!$B$12</f>
        <v>tender-468@foxtrot.kiev.ua</v>
      </c>
    </row>
    <row r="16" spans="2:3" s="3" customFormat="1" ht="18">
      <c r="B16" s="5"/>
      <c r="C16" s="9" t="s">
        <v>36</v>
      </c>
    </row>
    <row r="17" ht="18">
      <c r="C17" s="9" t="s">
        <v>4</v>
      </c>
    </row>
    <row r="18" ht="18">
      <c r="C18" s="9" t="s">
        <v>3</v>
      </c>
    </row>
    <row r="19" ht="18">
      <c r="C19" s="9" t="s">
        <v>5</v>
      </c>
    </row>
    <row r="20" ht="18">
      <c r="C20" s="17" t="s">
        <v>60</v>
      </c>
    </row>
    <row r="21" ht="18" hidden="1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 display="http://foxtrotgroup.com.ua/uk/tender.html"/>
  </hyperlinks>
  <printOptions/>
  <pageMargins left="0.7086614173228347" right="0.31496062992125984" top="0.5511811023622047" bottom="0.5511811023622047" header="0" footer="0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2018-09-06T09:06:49Z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