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1" r:id="rId2"/>
    <sheet name="Вид 1" sheetId="15" r:id="rId3"/>
    <sheet name="Вид 2" sheetId="16" r:id="rId4"/>
    <sheet name="Вид 3" sheetId="17" r:id="rId5"/>
    <sheet name="Титульний лист конверта" sheetId="1" r:id="rId6"/>
  </sheets>
  <definedNames>
    <definedName name="_xlnm._FilterDatabase" localSheetId="1" hidden="1">'Додаток 1'!#REF!</definedName>
    <definedName name="_xlnm.Print_Titles" localSheetId="1">'Додаток 1'!#REF!</definedName>
    <definedName name="_xlnm.Print_Area" localSheetId="2">'Вид 1'!$A$1:$E$21</definedName>
    <definedName name="_xlnm.Print_Area" localSheetId="3">'Вид 2'!$A$1:$E$18</definedName>
    <definedName name="_xlnm.Print_Area" localSheetId="4">'Вид 3'!$A$1:$E$24</definedName>
    <definedName name="_xlnm.Print_Area" localSheetId="1">'Додаток 1'!$A$1:$G$36</definedName>
    <definedName name="_xlnm.Print_Area" localSheetId="0">Документація!$A$1:$B$74</definedName>
  </definedNames>
  <calcPr calcId="162913"/>
</workbook>
</file>

<file path=xl/calcChain.xml><?xml version="1.0" encoding="utf-8"?>
<calcChain xmlns="http://schemas.openxmlformats.org/spreadsheetml/2006/main">
  <c r="E33" i="11" l="1"/>
  <c r="C34" i="11" l="1"/>
  <c r="E32" i="11"/>
  <c r="E31" i="11"/>
  <c r="E35" i="11" l="1"/>
  <c r="E17" i="17"/>
  <c r="E18" i="17"/>
  <c r="E19" i="17"/>
  <c r="E20" i="17"/>
  <c r="E21" i="17"/>
  <c r="E22" i="17" l="1"/>
  <c r="E17" i="15"/>
  <c r="E16" i="15"/>
  <c r="E18" i="15"/>
  <c r="E19" i="15"/>
  <c r="E15" i="15"/>
  <c r="E15" i="16"/>
  <c r="E14" i="16"/>
  <c r="C15" i="1" l="1"/>
  <c r="B12" i="1"/>
  <c r="B8" i="1"/>
  <c r="B7" i="1"/>
  <c r="B6" i="1"/>
  <c r="B5" i="1"/>
  <c r="B4" i="1"/>
  <c r="A2" i="1"/>
  <c r="C1" i="1"/>
  <c r="G3" i="11"/>
  <c r="D2" i="11"/>
  <c r="A2" i="11"/>
  <c r="D1" i="11"/>
  <c r="A1" i="11"/>
</calcChain>
</file>

<file path=xl/comments1.xml><?xml version="1.0" encoding="utf-8"?>
<comments xmlns="http://schemas.openxmlformats.org/spreadsheetml/2006/main">
  <authors>
    <author>Автор</author>
  </authors>
  <commentList>
    <comment ref="D33" authorId="0" shapeId="0">
      <text>
        <r>
          <rPr>
            <sz val="9"/>
            <color indexed="81"/>
            <rFont val="Tahoma"/>
            <family val="2"/>
            <charset val="204"/>
          </rPr>
          <t xml:space="preserve">
Учасник має вказати ціну за виріб без нанесення брендування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04"/>
          </rPr>
          <t xml:space="preserve">
Учасник має вказати ціну за нанесення логотипу на виріб</t>
        </r>
      </text>
    </comment>
  </commentList>
</comments>
</file>

<file path=xl/sharedStrings.xml><?xml version="1.0" encoding="utf-8"?>
<sst xmlns="http://schemas.openxmlformats.org/spreadsheetml/2006/main" count="214" uniqueCount="194">
  <si>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</si>
  <si>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</si>
  <si>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</si>
  <si>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</si>
  <si>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</si>
  <si>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</si>
  <si>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</si>
  <si>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</si>
  <si>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</si>
  <si>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</si>
  <si>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</si>
  <si>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</si>
  <si>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</si>
  <si>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</si>
  <si>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</si>
  <si>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</si>
  <si>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</si>
  <si>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</si>
  <si>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</si>
  <si>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</si>
  <si>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</si>
  <si>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</si>
  <si>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</si>
  <si>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</si>
  <si>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</si>
  <si>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</si>
  <si>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</si>
  <si>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</si>
  <si>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</si>
  <si>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</si>
  <si>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</si>
  <si>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</si>
  <si>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</si>
  <si>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</si>
  <si>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</si>
  <si>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</si>
  <si>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</si>
  <si>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</si>
  <si>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</si>
  <si>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</si>
  <si>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</si>
  <si>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</si>
  <si>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</si>
  <si>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</si>
  <si>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</si>
  <si>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</si>
  <si>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</si>
  <si>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</si>
  <si>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</si>
  <si>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</si>
  <si>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</si>
  <si>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</si>
  <si>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</si>
  <si>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</si>
  <si>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</si>
  <si>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</si>
  <si>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</si>
  <si>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</si>
  <si>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</si>
  <si>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</si>
  <si>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</si>
  <si>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</si>
  <si>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</si>
  <si>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</si>
  <si>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</si>
  <si>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</si>
  <si>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</si>
  <si>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</si>
  <si>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</si>
  <si>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Умови та вимоги до закупівлі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</si>
  <si>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</si>
  <si>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</si>
  <si>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</si>
  <si>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Проект договору додається.</t>
  </si>
  <si>
    <t>Всього вартість закупівлі, грн. з ПДВ</t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</si>
  <si>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</si>
  <si>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</si>
  <si>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</si>
  <si>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</si>
  <si>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</si>
  <si>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</si>
  <si>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</si>
  <si>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</si>
  <si>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</si>
  <si>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</si>
  <si>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</si>
  <si>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</si>
  <si>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</si>
  <si>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</si>
  <si>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</si>
  <si>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</si>
  <si>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</si>
  <si>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</si>
  <si>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3.3. Строк, протягом якого пропозиції Учасників є дійсними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</si>
  <si>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</si>
  <si>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2. Мають необхідне обладнання, кваліфікований персонал та досвід в даному напрямку не менше 1 року.</t>
  </si>
  <si>
    <r>
      <t xml:space="preserve">Вимоги щодо закупівлі  вказані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</si>
  <si>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</si>
  <si>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</si>
  <si>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13 банківських днів після поставки, на підставі повного комплекту платіжних документів, та зареєстрованої податкової накладної.</t>
    </r>
  </si>
  <si>
    <t>- Сертифікати відповідності на товар.</t>
  </si>
  <si>
    <t>Критеріями вибору переможця є ціна та відповідність технічних характеристик запропоновованого товару запиту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</si>
  <si>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відповідністю технічних характеристик запропоновованого товару запиту закупівлі.</t>
  </si>
  <si>
    <t>Документ, що засвідчує повноваження керівника (виписка з статуту, тощо).</t>
  </si>
  <si>
    <t xml:space="preserve">Спецодяг для працівників ФТД </t>
  </si>
  <si>
    <t>tender-529@foxtrot.kiev.ua</t>
  </si>
  <si>
    <t>Адреса надання пропозиції та тестових зразків: м. Київ, 04112, вул. Дорогожицька,1, галерея 1, кімната 1.</t>
  </si>
  <si>
    <t>Учасник може подати пропозицію як на весь обсяг закупівлі так і на частину його.</t>
  </si>
  <si>
    <t>Разом з оригіналом пропозиції Учасник повинен подати:</t>
  </si>
  <si>
    <r>
      <rPr>
        <b/>
        <i/>
        <sz val="10"/>
        <color theme="1"/>
        <rFont val="Arial"/>
        <family val="2"/>
        <charset val="204"/>
      </rPr>
      <t xml:space="preserve">Важливо: </t>
    </r>
    <r>
      <rPr>
        <i/>
        <sz val="10"/>
        <color theme="1"/>
        <rFont val="Arial"/>
        <family val="2"/>
        <charset val="204"/>
      </rPr>
      <t xml:space="preserve">кожен зразок має бути промаркован із зазначенням назви компанії Учасника. </t>
    </r>
  </si>
  <si>
    <t>Зразки тканин та нанесення не повертаються.</t>
  </si>
  <si>
    <t>Зразки виробів повертаються на запит Учасника на підставі переліку не пізніше 10 робочих днів після оголошення переможця закупівлі.</t>
  </si>
  <si>
    <r>
      <rPr>
        <b/>
        <sz val="10"/>
        <rFont val="Arial"/>
        <family val="2"/>
        <charset val="204"/>
      </rPr>
      <t xml:space="preserve">Вимоги щодо пакування та маркування всіх виробів:
</t>
    </r>
    <r>
      <rPr>
        <sz val="10"/>
        <rFont val="Arial"/>
        <family val="2"/>
        <charset val="204"/>
      </rPr>
      <t>1. Індивідуальна упаковка для кожного виробу з обов'язковим маркуванням повинна містити:
- Штрих-код (надає Замовник),
- Найменування виробу (із зазначенням чоловічий / жіночий),
- Розмір.
2. Вироби з однаковими розмірами повинні бути упаковані в окремі картонні коробки, придатні для складського стелажного зберігання. Змішування декількох розмірів в одній коробці неприпустимо. Кожна коробка повинна містити маркування того, що знаходиться всередині, а саме:
- Найменування і розмір виробу,
- Кількість виробів в коробці.</t>
    </r>
  </si>
  <si>
    <r>
      <t>Доставка</t>
    </r>
    <r>
      <rPr>
        <sz val="10"/>
        <rFont val="Arial"/>
        <family val="2"/>
        <charset val="204"/>
      </rPr>
      <t xml:space="preserve"> однією партією на склад Замовника за адресою смт. Гостомель, вул. Свято-Покровська, 141 П, за рахунок Виконавця.</t>
    </r>
  </si>
  <si>
    <t>Кількість, шт.</t>
  </si>
  <si>
    <t xml:space="preserve">Ціна з ПДВ грн/шт. </t>
  </si>
  <si>
    <t>Найменування, склад та щільність матеріалу виробу</t>
  </si>
  <si>
    <t xml:space="preserve">Строк виконання замовлення, календарних днів  </t>
  </si>
  <si>
    <t>Фіксування вартості товару в гривнях на період виконання договірних зобов'язань.</t>
  </si>
  <si>
    <r>
      <rPr>
        <b/>
        <sz val="10"/>
        <rFont val="Arial"/>
        <family val="2"/>
        <charset val="204"/>
      </rPr>
      <t xml:space="preserve">Гарантійний строк на виріб </t>
    </r>
    <r>
      <rPr>
        <sz val="10"/>
        <rFont val="Arial"/>
        <family val="2"/>
        <charset val="204"/>
      </rPr>
      <t xml:space="preserve">не менше 12 місяців з дати поставки. </t>
    </r>
    <r>
      <rPr>
        <i/>
        <sz val="10"/>
        <rFont val="Arial"/>
        <family val="2"/>
        <charset val="204"/>
      </rPr>
      <t>Підтвердити / сказати свої умови</t>
    </r>
  </si>
  <si>
    <t>Колір тканини – темно-синій</t>
  </si>
  <si>
    <t>На передніх половинках розташовані фігурні накладні кишені</t>
  </si>
  <si>
    <t>На задніх половинках фігурні накладні кишені</t>
  </si>
  <si>
    <t>На правій задній половинці додаткова кишеня для інструментів</t>
  </si>
  <si>
    <t>По лінії талії ширина спинки регулюється еластичною стрічкою</t>
  </si>
  <si>
    <t>Бретелі застібаються фастексами</t>
  </si>
  <si>
    <t>Розмірна сітка</t>
  </si>
  <si>
    <t>44-46</t>
  </si>
  <si>
    <t>48-50</t>
  </si>
  <si>
    <t>52-54</t>
  </si>
  <si>
    <t>56-58</t>
  </si>
  <si>
    <t>60-62</t>
  </si>
  <si>
    <t xml:space="preserve">Зовнішній вигляд </t>
  </si>
  <si>
    <t>- Гарантійний лист про готовність розпочати виконання замовлення після отримання гарантійного листа від Замовника.</t>
  </si>
  <si>
    <r>
      <t xml:space="preserve">- </t>
    </r>
    <r>
      <rPr>
        <sz val="10"/>
        <color theme="1"/>
        <rFont val="Arial"/>
        <family val="2"/>
        <charset val="204"/>
      </rPr>
      <t xml:space="preserve">Зразки аналогічних виробів на кожен вид виробу. </t>
    </r>
  </si>
  <si>
    <t>Замовник має право корегувати замовлення як по розмірному ряду, так і за кількістю не більше ніж на 20% в більшу або в меншу сторону до моменту відправлення матеріалу на виробництво. Підтвердити або вказати свої умови.</t>
  </si>
  <si>
    <r>
      <rPr>
        <b/>
        <sz val="10"/>
        <rFont val="Arial"/>
        <family val="2"/>
        <charset val="204"/>
      </rPr>
      <t>Тендерна пропозиція має включати:</t>
    </r>
    <r>
      <rPr>
        <sz val="10"/>
        <rFont val="Arial"/>
        <family val="2"/>
        <charset val="204"/>
      </rPr>
      <t xml:space="preserve">
вартість всіх матеріалів і робіт;
вартість упаковки;
вартість доставки на склад Замовника.</t>
    </r>
  </si>
  <si>
    <t>Розмір</t>
  </si>
  <si>
    <t>• Склад тканини: щільність 220г/м2, 50-55% хлопок, 45-50 – поліестер
• Колір тканини – темно-синій
• Напівкомбінезон прямого силуету, відрізний по лінії талії , із застібкою в лівому бічному шві на петлі і гудзиках
• На передніх половинках розташовані фігурні накладні кишені
• У середньому шві передніх половинок потайна застібка на петлі і гудзиках
• На грудці напівкомбінезону накладна кишеня з відділенням для олівця
• На задніх половинках фігурні накладні кишені
• На правій задній половинці додаткова кишеня для інструментів
• По лінії талії ширина спинки регулюється еластичною стрічкою
• Довжина напівкомбінезона регулюється бретелями з еластичною стрічкою
• Бретелі застібаються фастексами</t>
  </si>
  <si>
    <t>Вид 1. Напівкомбінезон</t>
  </si>
  <si>
    <t>Вид 2. Халат робочий жіночий</t>
  </si>
  <si>
    <t>Спецификация № 2</t>
  </si>
  <si>
    <t>Склад тканини виробу: 100% х/б бязь, щільність 140 г/м2</t>
  </si>
  <si>
    <t>Колір: темно-синій</t>
  </si>
  <si>
    <t>Напівприлегаючий сілует, з центральною застіжкою на гудзики, обработаною подбортами,</t>
  </si>
  <si>
    <t xml:space="preserve">Рукава довгі, одношовні, втачні </t>
  </si>
  <si>
    <t>Низ рукавів оброблений манжетами, відстроченими на 0,1 см від краю, застебнутий на гудзики</t>
  </si>
  <si>
    <t>Комірець відкладний, англійського типу</t>
  </si>
  <si>
    <t>Кишені бокові, накладні з горизонтальною лінією входу в карман</t>
  </si>
  <si>
    <t>Вхід в карман оброблений обтачкою і відстрочений подвійною   стрічкою</t>
  </si>
  <si>
    <t>Спинка з відстроченими рел’єфами плечового шва</t>
  </si>
  <si>
    <t>В бокові шви вставлений пояс, кінці якого зав’язуються позаду</t>
  </si>
  <si>
    <t>Размерная сетка</t>
  </si>
  <si>
    <t>Внешний вид</t>
  </si>
  <si>
    <t>-</t>
  </si>
  <si>
    <t>Вид 3. Костюм (куртка, напівкомбінезон)</t>
  </si>
  <si>
    <t>Костюм складається з куртки та напівкомбінезона</t>
  </si>
  <si>
    <t>Колір костюма – синій з темно-синіми вставками</t>
  </si>
  <si>
    <t>Матеріал щільність 220 г/м2,  50-55% хлопок, 45-50 – поліестер</t>
  </si>
  <si>
    <t>Куртка с притачним поясом, з застібкою-блискавкою. Застібку-блискавку закриває зовнішня планка.</t>
  </si>
  <si>
    <t>Комірець відкладний</t>
  </si>
  <si>
    <t>Кишені: 1 права накладна нагрудна з клапаном і дві бокових знизу з косими входами</t>
  </si>
  <si>
    <t>Манжети рукавів застібуються на ґудзики</t>
  </si>
  <si>
    <t>Напівкомбінезон: попереду - гульфик на ґудзиках, бретелі застібуються на застібки тип пряжки-фастекси.</t>
  </si>
  <si>
    <t>Позаду –  бретелі з вставками  резинки.</t>
  </si>
  <si>
    <t>З обох боків накладні кишені з клапанами та дві бокові кишені з косими входами.</t>
  </si>
  <si>
    <t xml:space="preserve">Розмерная сетка </t>
  </si>
  <si>
    <t>Разом</t>
  </si>
  <si>
    <t>Ріст 3-4</t>
  </si>
  <si>
    <t>Ріст 5-6</t>
  </si>
  <si>
    <t>Спецификация</t>
  </si>
  <si>
    <t>Специфікація</t>
  </si>
  <si>
    <t>Напівкомбінезон прямого силуету, відрізний по лінії талії , із застібкою в лівому бічному шві на петлі і гудзиках</t>
  </si>
  <si>
    <t>У середньому шві передніх половинок потайна застібка на петлі і гудзиках</t>
  </si>
  <si>
    <t>На грудці напівкомбінезону накладна кишеня з відділенням для олівця</t>
  </si>
  <si>
    <t>Довжина напівкомбінезона регулюється бретелями з еластичною стрічкою</t>
  </si>
  <si>
    <t>Детальна специфікація, розмірна сітка та опис кожного з виробів зазначені у вкладеннях:</t>
  </si>
  <si>
    <r>
      <rPr>
        <u/>
        <sz val="10"/>
        <color rgb="FF0000FF"/>
        <rFont val="Arial"/>
        <family val="2"/>
        <charset val="204"/>
      </rPr>
      <t>Вид 1.</t>
    </r>
    <r>
      <rPr>
        <sz val="10"/>
        <rFont val="Arial"/>
        <family val="2"/>
        <charset val="204"/>
      </rPr>
      <t xml:space="preserve"> Напівкомбінезон</t>
    </r>
  </si>
  <si>
    <r>
      <rPr>
        <u/>
        <sz val="10"/>
        <color rgb="FF0000FF"/>
        <rFont val="Arial"/>
        <family val="2"/>
        <charset val="204"/>
      </rPr>
      <t>Вид 2.</t>
    </r>
    <r>
      <rPr>
        <sz val="10"/>
        <color theme="1"/>
        <rFont val="Arial"/>
        <family val="2"/>
        <charset val="204"/>
      </rPr>
      <t xml:space="preserve"> Халат робочий жіночий</t>
    </r>
  </si>
  <si>
    <r>
      <rPr>
        <u/>
        <sz val="10"/>
        <color rgb="FF0000FF"/>
        <rFont val="Arial"/>
        <family val="2"/>
        <charset val="204"/>
      </rPr>
      <t>Вид 3.</t>
    </r>
    <r>
      <rPr>
        <sz val="10"/>
        <color theme="1"/>
        <rFont val="Arial"/>
        <family val="2"/>
        <charset val="204"/>
      </rPr>
      <t xml:space="preserve"> Костюм (куртка, напівкомбінезон)</t>
    </r>
  </si>
  <si>
    <t>Склад тканини: щільність 220г/м2, 50-55% хлопок, 45-50 – поліестер</t>
  </si>
  <si>
    <t>Найменування виробу / візуалізація</t>
  </si>
  <si>
    <t>Вид 3. Костюм 
(куртка, напівкомбінезон)</t>
  </si>
  <si>
    <t>• Костюм складається з куртки та напівкомбінезона
• Колір костюма – синій з темно-синіми вставками
• Матеріал щільність 220 г/м2,  50-55% хлопок, 45-50 – поліестер
• Куртка с притачним поясом, з застібкою-блискавкою. Застібку-блискавку закриває зовнішня планка.
• Комірець відкладний
• Кишені: 1 права накладна нагрудна з клапаном і дві бокових знизу з косими входами
• Манжети рукавів застібуються на ґудзики
• На лівій нагрудній частині переду нанесення логотипу. Логотип (розмір  10/3см) наноситься вишивкою.
• Напівкомбінезон: попереду - гульфик на ґудзиках, бретелі застібуються на застібки тип пряжки-фастекси.
• Позаду –  бретелі з вставками  резинки.
• З обох боків накладні кишені з клапанами та дві бокові кишені з косими входами.
• На нагрудній частині  нанесення логотипу. Логотип (розмір  10/3см) наноситься вишивкою.
• На виробі не повинні бути кишені та логотипи, які вказані на малюнку (на напівкомбінезоні – кишеня нагрудна, задні врізані кишені з клапанами, логотип на накладній боковій кишені; на куртці – ліва накладна кишеня з клапаном, логотип на лівому рукаві).</t>
  </si>
  <si>
    <t>• Склад тканини виробу: 100% х/б бязь, щільність 140 г/м2
• Колір: темно-синій
• Напівприлегаючий сілует, з центральною застіжкою на гудзики, обработаною подбортами,
• Рукава довгі, одношовні, втачні 
• Низ рукавів оброблений манжетами, відстроченими на 0,1 см від краю, застебнутий на гудзики
• Комірець відкладний, англійського типу
• Кишені бокові, накладні з горизонтальною лінією входу в карман
• Вхід в карман оброблений обтачкою і відстрочений подвійною   стрічкою
• Спинка з відстроченими рел’єфами плечового шва
• В бокові шви вставлений пояс, кінці якого зав’язуються позаду.</t>
  </si>
  <si>
    <t xml:space="preserve">Вартість річного тиражу грн. з ПДВ </t>
  </si>
  <si>
    <r>
      <rPr>
        <b/>
        <sz val="10"/>
        <rFont val="Arial"/>
        <family val="2"/>
        <charset val="204"/>
      </rPr>
      <t>Строк поставки всієї партії</t>
    </r>
    <r>
      <rPr>
        <sz val="10"/>
        <rFont val="Arial"/>
        <family val="2"/>
        <charset val="204"/>
      </rPr>
      <t xml:space="preserve"> не пізніше 25 травня 2019 року. </t>
    </r>
    <r>
      <rPr>
        <i/>
        <sz val="10"/>
        <rFont val="Arial"/>
        <family val="2"/>
        <charset val="204"/>
      </rPr>
      <t>Підтвердити / вказати свої умови</t>
    </r>
  </si>
  <si>
    <t>Брендування Вишивка лого PRESTO (100х30мм)</t>
  </si>
  <si>
    <r>
      <rPr>
        <b/>
        <sz val="10"/>
        <color theme="1"/>
        <rFont val="Arial"/>
        <family val="2"/>
        <charset val="204"/>
      </rPr>
      <t xml:space="preserve">Надання еталонних зразків.  </t>
    </r>
    <r>
      <rPr>
        <sz val="10"/>
        <color theme="1"/>
        <rFont val="Arial"/>
        <family val="2"/>
        <charset val="204"/>
      </rPr>
      <t>Разом з комерційною пропозицією Учасник обов'язково має надати на адресу Замовника:
- зразки аналогічних виробів на кожен вид виробу, 
- зразки тканин (розміром не менше 20*20 см.), що будуть використані для пошиття виробів, відповідного типу, складу, щільності та кольору, 
- зразок нанесення логотипу (вишивка), відповідно до наданого макету.</t>
    </r>
  </si>
  <si>
    <t>Макет логотипу надається окремим вкладенням до Документації процедури закупівлі.</t>
  </si>
  <si>
    <t>- Зразки тканин (розміром не менше 20*20 см.), що будуть використані для пошиття виробів, відповідного типу, складу, щільності та кольору, 
- Зразок нанесення логотипу (вишивка), відповідно до наданого макету.</t>
  </si>
  <si>
    <t>На нагрудній частині  нанесення логотипу. Логотип (розмір  10х3см) наноситься вишивкою.</t>
  </si>
  <si>
    <t>На лівій нагрудній частині переду нанесення логотипу. Логотип (розмір  10х3см) наноситься вишивкою.</t>
  </si>
  <si>
    <t>На виробах повинен бути кант світло сірого кольору, що відділяє темно синю вставку на передній та задній частині куртки, а також на напівкомбінезоні по боковому контуру накладних карманів і на верхній частині темно синіх вставок на колінах.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</si>
</sst>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_-* #,##0\ _₴_-;\-* #,##0\ _₴_-;_-* &quot;-&quot;??\ _₴_-;_-@_-"/>
    <numFmt numFmtId="167" formatCode="[&lt;=9999999]###\-####;\(0##\)\ ###\-###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1">
    <xf numFmtId="0" fontId="0" fillId="0" borderId="0"/>
    <xf numFmtId="0" fontId="13" fillId="0" borderId="0" applyNumberFormat="0" applyFill="0" applyBorder="0" applyAlignment="0" applyProtection="0"/>
    <xf numFmtId="0" fontId="16" fillId="0" borderId="0"/>
    <xf numFmtId="0" fontId="17" fillId="0" borderId="0"/>
    <xf numFmtId="0" fontId="9" fillId="0" borderId="0"/>
    <xf numFmtId="164" fontId="9" fillId="0" borderId="0" applyFont="0" applyFill="0" applyBorder="0" applyAlignment="0" applyProtection="0"/>
    <xf numFmtId="0" fontId="21" fillId="0" borderId="0"/>
    <xf numFmtId="0" fontId="9" fillId="0" borderId="0"/>
    <xf numFmtId="0" fontId="8" fillId="0" borderId="0"/>
    <xf numFmtId="0" fontId="24" fillId="0" borderId="0"/>
    <xf numFmtId="0" fontId="8" fillId="0" borderId="0"/>
    <xf numFmtId="0" fontId="16" fillId="0" borderId="0"/>
    <xf numFmtId="0" fontId="26" fillId="0" borderId="0"/>
    <xf numFmtId="0" fontId="7" fillId="0" borderId="0"/>
    <xf numFmtId="0" fontId="27" fillId="0" borderId="0"/>
    <xf numFmtId="0" fontId="28" fillId="0" borderId="0"/>
    <xf numFmtId="0" fontId="6" fillId="0" borderId="0"/>
    <xf numFmtId="0" fontId="5" fillId="0" borderId="0"/>
    <xf numFmtId="0" fontId="16" fillId="0" borderId="0"/>
    <xf numFmtId="0" fontId="22" fillId="0" borderId="0"/>
    <xf numFmtId="0" fontId="2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2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2" fillId="0" borderId="0" xfId="0" applyFont="1"/>
    <xf numFmtId="0" fontId="10" fillId="0" borderId="0" xfId="0" applyFont="1"/>
    <xf numFmtId="0" fontId="12" fillId="0" borderId="0" xfId="0" applyFont="1" applyFill="1" applyBorder="1" applyAlignment="1" applyProtection="1">
      <alignment vertical="top" wrapText="1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20" fillId="0" borderId="0" xfId="4" applyFont="1" applyAlignment="1">
      <alignment vertical="center"/>
    </xf>
    <xf numFmtId="0" fontId="20" fillId="0" borderId="0" xfId="0" applyFont="1" applyAlignment="1">
      <alignment vertical="center" wrapText="1"/>
    </xf>
    <xf numFmtId="0" fontId="29" fillId="0" borderId="0" xfId="0" applyFont="1" applyFill="1" applyAlignment="1">
      <alignment vertical="center"/>
    </xf>
    <xf numFmtId="165" fontId="29" fillId="0" borderId="0" xfId="0" applyNumberFormat="1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19" fillId="0" borderId="0" xfId="4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0" fillId="0" borderId="3" xfId="0" applyFont="1" applyBorder="1" applyAlignment="1">
      <alignment vertical="center" wrapText="1"/>
    </xf>
    <xf numFmtId="0" fontId="32" fillId="0" borderId="3" xfId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quotePrefix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65" fontId="19" fillId="0" borderId="3" xfId="0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32" fillId="0" borderId="0" xfId="1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top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37" fillId="0" borderId="1" xfId="0" quotePrefix="1" applyFont="1" applyBorder="1" applyAlignment="1">
      <alignment horizontal="left" vertical="center" wrapText="1"/>
    </xf>
    <xf numFmtId="0" fontId="37" fillId="0" borderId="3" xfId="0" quotePrefix="1" applyFont="1" applyBorder="1" applyAlignment="1">
      <alignment horizontal="left" vertical="center" wrapText="1"/>
    </xf>
    <xf numFmtId="166" fontId="22" fillId="0" borderId="21" xfId="37" applyNumberFormat="1" applyFont="1" applyFill="1" applyBorder="1" applyAlignment="1">
      <alignment horizontal="center" vertical="center" wrapText="1"/>
    </xf>
    <xf numFmtId="43" fontId="22" fillId="0" borderId="21" xfId="37" applyFont="1" applyFill="1" applyBorder="1" applyAlignment="1">
      <alignment vertical="center" wrapText="1"/>
    </xf>
    <xf numFmtId="0" fontId="20" fillId="0" borderId="3" xfId="0" quotePrefix="1" applyFont="1" applyBorder="1" applyAlignment="1">
      <alignment vertical="center" wrapText="1"/>
    </xf>
    <xf numFmtId="0" fontId="37" fillId="0" borderId="3" xfId="0" applyFont="1" applyBorder="1" applyAlignment="1">
      <alignment horizontal="left" vertical="center" wrapText="1" indent="2"/>
    </xf>
    <xf numFmtId="0" fontId="37" fillId="0" borderId="3" xfId="0" quotePrefix="1" applyFont="1" applyBorder="1" applyAlignment="1">
      <alignment horizontal="left" vertical="center" wrapText="1" indent="2"/>
    </xf>
    <xf numFmtId="0" fontId="35" fillId="0" borderId="3" xfId="0" quotePrefix="1" applyFont="1" applyBorder="1" applyAlignment="1">
      <alignment horizontal="left" vertical="center" wrapText="1" indent="2"/>
    </xf>
    <xf numFmtId="0" fontId="39" fillId="4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38" fillId="4" borderId="7" xfId="0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/>
    </xf>
    <xf numFmtId="0" fontId="20" fillId="4" borderId="22" xfId="0" applyFont="1" applyFill="1" applyBorder="1"/>
    <xf numFmtId="0" fontId="20" fillId="4" borderId="0" xfId="0" applyFont="1" applyFill="1"/>
    <xf numFmtId="0" fontId="39" fillId="4" borderId="7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/>
    </xf>
    <xf numFmtId="0" fontId="39" fillId="4" borderId="32" xfId="0" applyFont="1" applyFill="1" applyBorder="1" applyAlignment="1">
      <alignment horizontal="center" vertical="center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justify" vertical="center" wrapText="1"/>
    </xf>
    <xf numFmtId="0" fontId="39" fillId="4" borderId="31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vertical="center"/>
    </xf>
    <xf numFmtId="0" fontId="39" fillId="4" borderId="32" xfId="0" applyFont="1" applyFill="1" applyBorder="1" applyAlignment="1">
      <alignment vertical="center"/>
    </xf>
    <xf numFmtId="0" fontId="39" fillId="4" borderId="31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top" wrapText="1"/>
    </xf>
    <xf numFmtId="0" fontId="22" fillId="0" borderId="21" xfId="9" applyFont="1" applyFill="1" applyBorder="1" applyAlignment="1">
      <alignment horizontal="center" vertical="center" wrapText="1"/>
    </xf>
    <xf numFmtId="43" fontId="22" fillId="0" borderId="8" xfId="37" applyFont="1" applyFill="1" applyBorder="1" applyAlignment="1">
      <alignment vertical="center" wrapText="1"/>
    </xf>
    <xf numFmtId="0" fontId="19" fillId="0" borderId="0" xfId="0" applyFont="1" applyBorder="1" applyAlignment="1">
      <alignment vertical="top"/>
    </xf>
    <xf numFmtId="43" fontId="20" fillId="0" borderId="21" xfId="37" applyFont="1" applyBorder="1" applyAlignment="1">
      <alignment vertical="center"/>
    </xf>
    <xf numFmtId="166" fontId="22" fillId="0" borderId="24" xfId="37" applyNumberFormat="1" applyFont="1" applyFill="1" applyBorder="1" applyAlignment="1">
      <alignment horizontal="center" vertical="center" wrapText="1"/>
    </xf>
    <xf numFmtId="166" fontId="22" fillId="0" borderId="25" xfId="37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vertical="center"/>
    </xf>
    <xf numFmtId="0" fontId="30" fillId="0" borderId="29" xfId="0" applyFont="1" applyFill="1" applyBorder="1" applyAlignment="1">
      <alignment horizontal="right" vertical="center"/>
    </xf>
    <xf numFmtId="0" fontId="41" fillId="3" borderId="22" xfId="27" applyFont="1" applyFill="1" applyBorder="1" applyAlignment="1" applyProtection="1">
      <alignment vertical="center"/>
      <protection locked="0"/>
    </xf>
    <xf numFmtId="0" fontId="41" fillId="3" borderId="29" xfId="27" applyFont="1" applyFill="1" applyBorder="1" applyAlignment="1" applyProtection="1">
      <alignment vertical="center"/>
      <protection locked="0"/>
    </xf>
    <xf numFmtId="0" fontId="41" fillId="3" borderId="32" xfId="27" applyFont="1" applyFill="1" applyBorder="1" applyAlignment="1" applyProtection="1">
      <alignment vertical="center"/>
      <protection locked="0"/>
    </xf>
    <xf numFmtId="43" fontId="41" fillId="3" borderId="32" xfId="27" applyNumberFormat="1" applyFont="1" applyFill="1" applyBorder="1" applyAlignment="1" applyProtection="1">
      <alignment vertical="center"/>
      <protection locked="0"/>
    </xf>
    <xf numFmtId="0" fontId="41" fillId="3" borderId="31" xfId="27" applyFont="1" applyFill="1" applyBorder="1" applyAlignment="1" applyProtection="1">
      <alignment vertical="center"/>
      <protection locked="0"/>
    </xf>
    <xf numFmtId="0" fontId="42" fillId="0" borderId="0" xfId="4" applyFont="1" applyAlignment="1">
      <alignment vertical="center"/>
    </xf>
    <xf numFmtId="0" fontId="38" fillId="4" borderId="21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vertical="top" wrapText="1"/>
    </xf>
    <xf numFmtId="0" fontId="44" fillId="0" borderId="8" xfId="0" applyFont="1" applyFill="1" applyBorder="1" applyAlignment="1">
      <alignment vertical="top" wrapText="1"/>
    </xf>
    <xf numFmtId="0" fontId="44" fillId="0" borderId="7" xfId="0" applyFont="1" applyFill="1" applyBorder="1" applyAlignment="1">
      <alignment vertical="center" wrapText="1"/>
    </xf>
    <xf numFmtId="0" fontId="22" fillId="0" borderId="21" xfId="8" quotePrefix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31" fillId="0" borderId="6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40" fillId="0" borderId="0" xfId="0" applyFont="1" applyAlignment="1">
      <alignment horizontal="center" vertical="top"/>
    </xf>
    <xf numFmtId="43" fontId="20" fillId="0" borderId="8" xfId="37" applyFont="1" applyBorder="1" applyAlignment="1">
      <alignment horizontal="center" vertical="center"/>
    </xf>
    <xf numFmtId="43" fontId="20" fillId="0" borderId="7" xfId="37" applyFont="1" applyBorder="1" applyAlignment="1">
      <alignment horizontal="center" vertical="center"/>
    </xf>
    <xf numFmtId="0" fontId="22" fillId="0" borderId="21" xfId="8" applyFont="1" applyFill="1" applyBorder="1" applyAlignment="1">
      <alignment wrapText="1"/>
    </xf>
    <xf numFmtId="0" fontId="23" fillId="2" borderId="21" xfId="0" applyFont="1" applyFill="1" applyBorder="1" applyAlignment="1">
      <alignment horizontal="right" vertical="center" wrapText="1"/>
    </xf>
    <xf numFmtId="0" fontId="23" fillId="0" borderId="21" xfId="39" applyFont="1" applyFill="1" applyBorder="1" applyAlignment="1" applyProtection="1">
      <alignment horizontal="justify" vertical="top"/>
    </xf>
    <xf numFmtId="0" fontId="22" fillId="0" borderId="21" xfId="39" applyFont="1" applyFill="1" applyBorder="1" applyAlignment="1" applyProtection="1">
      <alignment horizontal="justify" vertical="top"/>
    </xf>
    <xf numFmtId="0" fontId="22" fillId="0" borderId="21" xfId="39" applyFont="1" applyBorder="1" applyAlignment="1" applyProtection="1">
      <alignment vertical="center" wrapText="1"/>
    </xf>
    <xf numFmtId="0" fontId="22" fillId="0" borderId="21" xfId="0" applyFont="1" applyFill="1" applyBorder="1" applyAlignment="1">
      <alignment horizontal="left" vertical="center"/>
    </xf>
    <xf numFmtId="167" fontId="22" fillId="0" borderId="21" xfId="0" applyNumberFormat="1" applyFont="1" applyFill="1" applyBorder="1" applyAlignment="1">
      <alignment horizontal="left" vertical="center"/>
    </xf>
    <xf numFmtId="0" fontId="23" fillId="0" borderId="21" xfId="8" quotePrefix="1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2" fillId="0" borderId="21" xfId="8" quotePrefix="1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7" xfId="0" applyFont="1" applyFill="1" applyBorder="1" applyAlignment="1">
      <alignment horizontal="justify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20" fillId="4" borderId="29" xfId="0" applyFont="1" applyFill="1" applyBorder="1" applyAlignment="1">
      <alignment horizontal="justify" vertical="center" wrapText="1"/>
    </xf>
    <xf numFmtId="0" fontId="20" fillId="4" borderId="30" xfId="0" applyFont="1" applyFill="1" applyBorder="1" applyAlignment="1">
      <alignment horizontal="justify" vertical="center" wrapText="1"/>
    </xf>
    <xf numFmtId="0" fontId="20" fillId="4" borderId="21" xfId="0" applyFont="1" applyFill="1" applyBorder="1" applyAlignment="1">
      <alignment horizontal="justify" vertical="center" wrapText="1"/>
    </xf>
    <xf numFmtId="0" fontId="20" fillId="4" borderId="22" xfId="0" applyFont="1" applyFill="1" applyBorder="1" applyAlignment="1">
      <alignment horizontal="justify" vertical="center" wrapText="1"/>
    </xf>
    <xf numFmtId="0" fontId="20" fillId="4" borderId="7" xfId="0" applyFont="1" applyFill="1" applyBorder="1" applyAlignment="1">
      <alignment vertical="top" wrapText="1"/>
    </xf>
    <xf numFmtId="0" fontId="20" fillId="4" borderId="21" xfId="0" applyFont="1" applyFill="1" applyBorder="1" applyAlignment="1">
      <alignment vertical="top" wrapText="1"/>
    </xf>
    <xf numFmtId="0" fontId="20" fillId="4" borderId="23" xfId="0" applyFont="1" applyFill="1" applyBorder="1" applyAlignment="1">
      <alignment horizontal="justify" vertical="center" wrapText="1"/>
    </xf>
    <xf numFmtId="0" fontId="20" fillId="4" borderId="24" xfId="0" applyFont="1" applyFill="1" applyBorder="1" applyAlignment="1">
      <alignment horizontal="justify" vertical="center" wrapText="1"/>
    </xf>
    <xf numFmtId="0" fontId="20" fillId="4" borderId="25" xfId="0" applyFont="1" applyFill="1" applyBorder="1" applyAlignment="1">
      <alignment horizontal="justify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27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167" fontId="12" fillId="0" borderId="0" xfId="0" applyNumberFormat="1" applyFont="1" applyFill="1" applyBorder="1" applyAlignment="1">
      <alignment horizontal="left" vertical="top" wrapText="1"/>
    </xf>
    <xf numFmtId="0" fontId="22" fillId="0" borderId="8" xfId="8" quotePrefix="1" applyFont="1" applyFill="1" applyBorder="1" applyAlignment="1">
      <alignment horizontal="left" vertical="center" wrapText="1"/>
    </xf>
    <xf numFmtId="0" fontId="22" fillId="0" borderId="7" xfId="8" quotePrefix="1" applyFont="1" applyFill="1" applyBorder="1" applyAlignment="1">
      <alignment horizontal="left" vertical="center" wrapText="1"/>
    </xf>
  </cellXfs>
  <cellStyles count="41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4" xfId="10"/>
    <cellStyle name="Обычный 14 2" xfId="26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4" xfId="31"/>
    <cellStyle name="Обычный 31" xfId="15"/>
    <cellStyle name="Обычный 4" xfId="8"/>
    <cellStyle name="Обычный 4 2" xfId="25"/>
    <cellStyle name="Обычный 4 3" xfId="33"/>
    <cellStyle name="Обычный 5" xfId="13"/>
    <cellStyle name="Обычный 5 2" xfId="17"/>
    <cellStyle name="Обычный 5 2 2" xfId="29"/>
    <cellStyle name="Обычный 5 3" xfId="27"/>
    <cellStyle name="Обычный 5 4" xfId="35"/>
    <cellStyle name="Обычный 5 5" xfId="38"/>
    <cellStyle name="Обычный 8" xfId="16"/>
    <cellStyle name="Обычный 8 2" xfId="28"/>
    <cellStyle name="Обычный 8 3" xfId="39"/>
    <cellStyle name="Обычный 8 7 2" xfId="40"/>
    <cellStyle name="Стиль 1" xfId="3"/>
    <cellStyle name="Финансовый" xfId="37" builtinId="3"/>
    <cellStyle name="Финансовый 2" xfId="5"/>
    <cellStyle name="Финансовый 2 2" xfId="21"/>
    <cellStyle name="Финансовый 2 2 2" xfId="30"/>
    <cellStyle name="Финансовый 2 2 3" xfId="34"/>
    <cellStyle name="Финансовый 2 3" xfId="23"/>
    <cellStyle name="Финансовый 2 4" xfId="32"/>
    <cellStyle name="Финансовый 3" xfId="36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183776</xdr:colOff>
      <xdr:row>31</xdr:row>
      <xdr:rowOff>276784</xdr:rowOff>
    </xdr:from>
    <xdr:to>
      <xdr:col>0</xdr:col>
      <xdr:colOff>2272008</xdr:colOff>
      <xdr:row>31</xdr:row>
      <xdr:rowOff>1882587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776" y="9981078"/>
          <a:ext cx="2088232" cy="1605803"/>
        </a:xfrm>
        <a:prstGeom prst="rect">
          <a:avLst/>
        </a:prstGeom>
      </xdr:spPr>
    </xdr:pic>
    <xdr:clientData/>
  </xdr:twoCellAnchor>
  <xdr:twoCellAnchor editAs="oneCell">
    <xdr:from>
      <xdr:col>0</xdr:col>
      <xdr:colOff>972109</xdr:colOff>
      <xdr:row>30</xdr:row>
      <xdr:rowOff>229160</xdr:rowOff>
    </xdr:from>
    <xdr:to>
      <xdr:col>0</xdr:col>
      <xdr:colOff>1647265</xdr:colOff>
      <xdr:row>30</xdr:row>
      <xdr:rowOff>1947189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109" y="7871572"/>
          <a:ext cx="675156" cy="1718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368819</xdr:rowOff>
    </xdr:from>
    <xdr:to>
      <xdr:col>0</xdr:col>
      <xdr:colOff>2271286</xdr:colOff>
      <xdr:row>33</xdr:row>
      <xdr:rowOff>179294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78966"/>
          <a:ext cx="2271286" cy="2455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20</xdr:row>
      <xdr:rowOff>76199</xdr:rowOff>
    </xdr:from>
    <xdr:to>
      <xdr:col>2</xdr:col>
      <xdr:colOff>57150</xdr:colOff>
      <xdr:row>20</xdr:row>
      <xdr:rowOff>2790544</xdr:rowOff>
    </xdr:to>
    <xdr:pic>
      <xdr:nvPicPr>
        <xdr:cNvPr id="2" name="Рисунок 2" descr="cid:image002.jpg@01CFA66C.F8FE7C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3990974"/>
          <a:ext cx="1143000" cy="2714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2638425</xdr:colOff>
      <xdr:row>29</xdr:row>
      <xdr:rowOff>171450</xdr:rowOff>
    </xdr:from>
    <xdr:to>
      <xdr:col>2</xdr:col>
      <xdr:colOff>3438525</xdr:colOff>
      <xdr:row>29</xdr:row>
      <xdr:rowOff>2114550</xdr:rowOff>
    </xdr:to>
    <xdr:pic>
      <xdr:nvPicPr>
        <xdr:cNvPr id="3" name="Рисунок 2" descr="cid:image002.jpg@01CFA66C.F8FE7C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8067675"/>
          <a:ext cx="80010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1114424</xdr:colOff>
      <xdr:row>16</xdr:row>
      <xdr:rowOff>161925</xdr:rowOff>
    </xdr:from>
    <xdr:to>
      <xdr:col>4</xdr:col>
      <xdr:colOff>164192</xdr:colOff>
      <xdr:row>16</xdr:row>
      <xdr:rowOff>2295525</xdr:rowOff>
    </xdr:to>
    <xdr:pic>
      <xdr:nvPicPr>
        <xdr:cNvPr id="3" name="Рисунок 1" descr="Халаты рабочи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49" y="3238500"/>
          <a:ext cx="1431018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676274</xdr:colOff>
      <xdr:row>16</xdr:row>
      <xdr:rowOff>57149</xdr:rowOff>
    </xdr:from>
    <xdr:to>
      <xdr:col>2</xdr:col>
      <xdr:colOff>866774</xdr:colOff>
      <xdr:row>16</xdr:row>
      <xdr:rowOff>2306058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4" y="3133724"/>
          <a:ext cx="1381125" cy="22489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22</xdr:row>
      <xdr:rowOff>142875</xdr:rowOff>
    </xdr:from>
    <xdr:to>
      <xdr:col>4</xdr:col>
      <xdr:colOff>1142426</xdr:colOff>
      <xdr:row>22</xdr:row>
      <xdr:rowOff>5104780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4400550"/>
          <a:ext cx="4590476" cy="4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529@foxtrot.kiev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showGridLines="0" showZeros="0" tabSelected="1" defaultGridColor="0" colorId="22" zoomScaleNormal="100" zoomScaleSheetLayoutView="115" workbookViewId="0">
      <selection activeCell="B47" sqref="B47"/>
    </sheetView>
  </sheetViews>
  <sheetFormatPr defaultColWidth="9.140625" defaultRowHeight="12.75" x14ac:dyDescent="0.25"/>
  <cols>
    <col min="1" max="1" width="38.5703125" style="34" customWidth="1"/>
    <col min="2" max="2" width="101.7109375" style="36" bestFit="1" customWidth="1"/>
    <col min="3" max="16384" width="9.140625" style="38"/>
  </cols>
  <sheetData>
    <row r="1" spans="1:4" ht="15.75" customHeight="1" x14ac:dyDescent="0.25">
      <c r="A1" s="115" t="s">
        <v>22</v>
      </c>
      <c r="B1" s="115"/>
    </row>
    <row r="2" spans="1:4" x14ac:dyDescent="0.25">
      <c r="A2" s="113" t="s">
        <v>54</v>
      </c>
      <c r="B2" s="114"/>
    </row>
    <row r="3" spans="1:4" ht="31.5" customHeight="1" x14ac:dyDescent="0.25">
      <c r="A3" s="118" t="s">
        <v>55</v>
      </c>
      <c r="B3" s="46" t="s">
        <v>104</v>
      </c>
    </row>
    <row r="4" spans="1:4" ht="14.25" customHeight="1" x14ac:dyDescent="0.25">
      <c r="A4" s="119"/>
      <c r="B4" s="47" t="s">
        <v>96</v>
      </c>
    </row>
    <row r="5" spans="1:4" ht="14.25" customHeight="1" x14ac:dyDescent="0.25">
      <c r="A5" s="119"/>
      <c r="B5" s="47" t="s">
        <v>176</v>
      </c>
    </row>
    <row r="6" spans="1:4" ht="14.25" customHeight="1" x14ac:dyDescent="0.25">
      <c r="A6" s="119"/>
      <c r="B6" s="66" t="s">
        <v>177</v>
      </c>
    </row>
    <row r="7" spans="1:4" ht="14.25" customHeight="1" x14ac:dyDescent="0.25">
      <c r="A7" s="119"/>
      <c r="B7" s="66" t="s">
        <v>178</v>
      </c>
    </row>
    <row r="8" spans="1:4" ht="14.25" customHeight="1" x14ac:dyDescent="0.25">
      <c r="A8" s="119"/>
      <c r="B8" s="66" t="s">
        <v>179</v>
      </c>
    </row>
    <row r="9" spans="1:4" ht="14.25" customHeight="1" x14ac:dyDescent="0.25">
      <c r="A9" s="119"/>
      <c r="B9" s="67" t="s">
        <v>189</v>
      </c>
    </row>
    <row r="10" spans="1:4" ht="14.25" customHeight="1" x14ac:dyDescent="0.25">
      <c r="A10" s="119"/>
      <c r="B10" s="47" t="s">
        <v>107</v>
      </c>
    </row>
    <row r="11" spans="1:4" ht="76.5" x14ac:dyDescent="0.25">
      <c r="A11" s="120"/>
      <c r="B11" s="48" t="s">
        <v>188</v>
      </c>
      <c r="D11" s="35"/>
    </row>
    <row r="12" spans="1:4" ht="14.25" customHeight="1" x14ac:dyDescent="0.25">
      <c r="A12" s="104" t="s">
        <v>70</v>
      </c>
      <c r="B12" s="50" t="s">
        <v>6</v>
      </c>
      <c r="D12" s="35"/>
    </row>
    <row r="13" spans="1:4" ht="14.25" customHeight="1" x14ac:dyDescent="0.25">
      <c r="A13" s="112"/>
      <c r="B13" s="26" t="s">
        <v>98</v>
      </c>
    </row>
    <row r="14" spans="1:4" ht="14.25" customHeight="1" x14ac:dyDescent="0.25">
      <c r="A14" s="112"/>
      <c r="B14" s="26" t="s">
        <v>21</v>
      </c>
    </row>
    <row r="15" spans="1:4" ht="14.25" customHeight="1" x14ac:dyDescent="0.25">
      <c r="A15" s="113" t="s">
        <v>49</v>
      </c>
      <c r="B15" s="117"/>
    </row>
    <row r="16" spans="1:4" ht="25.5" customHeight="1" x14ac:dyDescent="0.25">
      <c r="A16" s="104" t="s">
        <v>7</v>
      </c>
      <c r="B16" s="29" t="s">
        <v>8</v>
      </c>
    </row>
    <row r="17" spans="1:2" ht="14.25" customHeight="1" x14ac:dyDescent="0.25">
      <c r="A17" s="112"/>
      <c r="B17" s="27" t="s">
        <v>20</v>
      </c>
    </row>
    <row r="18" spans="1:2" ht="14.25" customHeight="1" x14ac:dyDescent="0.25">
      <c r="A18" s="105"/>
      <c r="B18" s="28" t="s">
        <v>38</v>
      </c>
    </row>
    <row r="19" spans="1:2" ht="14.25" customHeight="1" x14ac:dyDescent="0.25">
      <c r="A19" s="113" t="s">
        <v>50</v>
      </c>
      <c r="B19" s="114"/>
    </row>
    <row r="20" spans="1:2" ht="14.25" customHeight="1" x14ac:dyDescent="0.25">
      <c r="A20" s="106" t="s">
        <v>85</v>
      </c>
      <c r="B20" s="29" t="s">
        <v>86</v>
      </c>
    </row>
    <row r="21" spans="1:2" ht="14.25" customHeight="1" x14ac:dyDescent="0.25">
      <c r="A21" s="107"/>
      <c r="B21" s="44" t="s">
        <v>89</v>
      </c>
    </row>
    <row r="22" spans="1:2" ht="14.25" customHeight="1" x14ac:dyDescent="0.25">
      <c r="A22" s="107"/>
      <c r="B22" s="27" t="s">
        <v>105</v>
      </c>
    </row>
    <row r="23" spans="1:2" ht="24" customHeight="1" x14ac:dyDescent="0.25">
      <c r="A23" s="107"/>
      <c r="B23" s="45" t="s">
        <v>90</v>
      </c>
    </row>
    <row r="24" spans="1:2" ht="14.25" customHeight="1" x14ac:dyDescent="0.25">
      <c r="A24" s="107"/>
      <c r="B24" s="26" t="s">
        <v>72</v>
      </c>
    </row>
    <row r="25" spans="1:2" ht="14.25" customHeight="1" x14ac:dyDescent="0.25">
      <c r="A25" s="107"/>
      <c r="B25" s="30" t="s">
        <v>82</v>
      </c>
    </row>
    <row r="26" spans="1:2" ht="14.25" customHeight="1" x14ac:dyDescent="0.25">
      <c r="A26" s="107"/>
      <c r="B26" s="30" t="s">
        <v>100</v>
      </c>
    </row>
    <row r="27" spans="1:2" ht="24" customHeight="1" x14ac:dyDescent="0.25">
      <c r="A27" s="107"/>
      <c r="B27" s="58" t="s">
        <v>67</v>
      </c>
    </row>
    <row r="28" spans="1:2" ht="14.25" customHeight="1" x14ac:dyDescent="0.25">
      <c r="A28" s="107"/>
      <c r="B28" s="44" t="s">
        <v>92</v>
      </c>
    </row>
    <row r="29" spans="1:2" ht="14.25" customHeight="1" x14ac:dyDescent="0.25">
      <c r="A29" s="107"/>
      <c r="B29" s="26" t="s">
        <v>91</v>
      </c>
    </row>
    <row r="30" spans="1:2" ht="14.25" customHeight="1" x14ac:dyDescent="0.25">
      <c r="A30" s="107"/>
      <c r="B30" s="26" t="s">
        <v>106</v>
      </c>
    </row>
    <row r="31" spans="1:2" ht="14.25" customHeight="1" x14ac:dyDescent="0.25">
      <c r="A31" s="107"/>
      <c r="B31" s="26" t="s">
        <v>71</v>
      </c>
    </row>
    <row r="32" spans="1:2" ht="14.25" customHeight="1" x14ac:dyDescent="0.25">
      <c r="A32" s="107"/>
      <c r="B32" s="55" t="s">
        <v>66</v>
      </c>
    </row>
    <row r="33" spans="1:2" ht="25.5" x14ac:dyDescent="0.25">
      <c r="A33" s="107"/>
      <c r="B33" s="55" t="s">
        <v>133</v>
      </c>
    </row>
    <row r="34" spans="1:2" ht="12.75" customHeight="1" x14ac:dyDescent="0.25">
      <c r="A34" s="107"/>
      <c r="B34" s="31" t="s">
        <v>108</v>
      </c>
    </row>
    <row r="35" spans="1:2" ht="38.25" x14ac:dyDescent="0.25">
      <c r="A35" s="107"/>
      <c r="B35" s="30" t="s">
        <v>190</v>
      </c>
    </row>
    <row r="36" spans="1:2" ht="12.75" customHeight="1" x14ac:dyDescent="0.25">
      <c r="A36" s="107"/>
      <c r="B36" s="56" t="s">
        <v>110</v>
      </c>
    </row>
    <row r="37" spans="1:2" x14ac:dyDescent="0.25">
      <c r="A37" s="107"/>
      <c r="B37" s="52" t="s">
        <v>134</v>
      </c>
    </row>
    <row r="38" spans="1:2" ht="25.5" x14ac:dyDescent="0.25">
      <c r="A38" s="107"/>
      <c r="B38" s="57" t="s">
        <v>111</v>
      </c>
    </row>
    <row r="39" spans="1:2" x14ac:dyDescent="0.25">
      <c r="A39" s="108"/>
      <c r="B39" s="51" t="s">
        <v>109</v>
      </c>
    </row>
    <row r="40" spans="1:2" ht="25.5" x14ac:dyDescent="0.25">
      <c r="A40" s="49" t="s">
        <v>93</v>
      </c>
      <c r="B40" s="28" t="s">
        <v>97</v>
      </c>
    </row>
    <row r="41" spans="1:2" ht="14.25" customHeight="1" x14ac:dyDescent="0.25">
      <c r="A41" s="104" t="s">
        <v>9</v>
      </c>
      <c r="B41" s="29" t="s">
        <v>19</v>
      </c>
    </row>
    <row r="42" spans="1:2" ht="14.25" customHeight="1" x14ac:dyDescent="0.25">
      <c r="A42" s="112"/>
      <c r="B42" s="31" t="s">
        <v>40</v>
      </c>
    </row>
    <row r="43" spans="1:2" ht="14.25" customHeight="1" x14ac:dyDescent="0.25">
      <c r="A43" s="112"/>
      <c r="B43" s="31" t="s">
        <v>95</v>
      </c>
    </row>
    <row r="44" spans="1:2" ht="14.25" customHeight="1" x14ac:dyDescent="0.25">
      <c r="A44" s="113" t="s">
        <v>51</v>
      </c>
      <c r="B44" s="117"/>
    </row>
    <row r="45" spans="1:2" ht="14.25" customHeight="1" x14ac:dyDescent="0.25">
      <c r="A45" s="104" t="s">
        <v>87</v>
      </c>
      <c r="B45" s="29" t="s">
        <v>78</v>
      </c>
    </row>
    <row r="46" spans="1:2" ht="25.5" customHeight="1" x14ac:dyDescent="0.25">
      <c r="A46" s="112"/>
      <c r="B46" s="26" t="s">
        <v>79</v>
      </c>
    </row>
    <row r="47" spans="1:2" ht="14.25" customHeight="1" x14ac:dyDescent="0.25">
      <c r="A47" s="112"/>
      <c r="B47" s="32">
        <v>43546</v>
      </c>
    </row>
    <row r="48" spans="1:2" ht="25.5" x14ac:dyDescent="0.25">
      <c r="A48" s="104" t="s">
        <v>88</v>
      </c>
      <c r="B48" s="29" t="s">
        <v>94</v>
      </c>
    </row>
    <row r="49" spans="1:2" ht="14.25" customHeight="1" x14ac:dyDescent="0.25">
      <c r="A49" s="112"/>
      <c r="B49" s="26" t="s">
        <v>10</v>
      </c>
    </row>
    <row r="50" spans="1:2" ht="14.25" customHeight="1" x14ac:dyDescent="0.25">
      <c r="A50" s="105"/>
      <c r="B50" s="26" t="s">
        <v>83</v>
      </c>
    </row>
    <row r="51" spans="1:2" ht="14.25" customHeight="1" x14ac:dyDescent="0.25">
      <c r="A51" s="116" t="s">
        <v>52</v>
      </c>
      <c r="B51" s="114"/>
    </row>
    <row r="52" spans="1:2" ht="25.5" x14ac:dyDescent="0.25">
      <c r="A52" s="102" t="s">
        <v>11</v>
      </c>
      <c r="B52" s="39" t="s">
        <v>101</v>
      </c>
    </row>
    <row r="53" spans="1:2" ht="38.25" x14ac:dyDescent="0.25">
      <c r="A53" s="103"/>
      <c r="B53" s="40" t="s">
        <v>102</v>
      </c>
    </row>
    <row r="54" spans="1:2" ht="38.25" x14ac:dyDescent="0.25">
      <c r="A54" s="49" t="s">
        <v>12</v>
      </c>
      <c r="B54" s="26" t="s">
        <v>13</v>
      </c>
    </row>
    <row r="55" spans="1:2" ht="14.25" customHeight="1" x14ac:dyDescent="0.25">
      <c r="A55" s="104" t="s">
        <v>14</v>
      </c>
      <c r="B55" s="29" t="s">
        <v>15</v>
      </c>
    </row>
    <row r="56" spans="1:2" ht="14.25" customHeight="1" x14ac:dyDescent="0.25">
      <c r="A56" s="112"/>
      <c r="B56" s="31" t="s">
        <v>41</v>
      </c>
    </row>
    <row r="57" spans="1:2" ht="14.25" customHeight="1" x14ac:dyDescent="0.25">
      <c r="A57" s="112"/>
      <c r="B57" s="31" t="s">
        <v>42</v>
      </c>
    </row>
    <row r="58" spans="1:2" ht="25.5" x14ac:dyDescent="0.25">
      <c r="A58" s="105"/>
      <c r="B58" s="28" t="s">
        <v>36</v>
      </c>
    </row>
    <row r="59" spans="1:2" ht="14.25" customHeight="1" x14ac:dyDescent="0.25">
      <c r="A59" s="104" t="s">
        <v>16</v>
      </c>
      <c r="B59" s="29" t="s">
        <v>17</v>
      </c>
    </row>
    <row r="60" spans="1:2" ht="14.25" customHeight="1" x14ac:dyDescent="0.25">
      <c r="A60" s="112"/>
      <c r="B60" s="31" t="s">
        <v>43</v>
      </c>
    </row>
    <row r="61" spans="1:2" ht="14.25" customHeight="1" x14ac:dyDescent="0.25">
      <c r="A61" s="112"/>
      <c r="B61" s="31" t="s">
        <v>44</v>
      </c>
    </row>
    <row r="62" spans="1:2" ht="25.5" customHeight="1" x14ac:dyDescent="0.25">
      <c r="A62" s="105"/>
      <c r="B62" s="28" t="s">
        <v>18</v>
      </c>
    </row>
    <row r="63" spans="1:2" ht="14.25" customHeight="1" x14ac:dyDescent="0.25">
      <c r="A63" s="109" t="s">
        <v>77</v>
      </c>
      <c r="B63" s="26" t="s">
        <v>80</v>
      </c>
    </row>
    <row r="64" spans="1:2" ht="14.25" customHeight="1" x14ac:dyDescent="0.25">
      <c r="A64" s="110"/>
      <c r="B64" s="31" t="s">
        <v>56</v>
      </c>
    </row>
    <row r="65" spans="1:2" ht="12.75" customHeight="1" x14ac:dyDescent="0.25">
      <c r="A65" s="110"/>
      <c r="B65" s="31" t="s">
        <v>58</v>
      </c>
    </row>
    <row r="66" spans="1:2" ht="14.25" customHeight="1" x14ac:dyDescent="0.25">
      <c r="A66" s="110"/>
      <c r="B66" s="31" t="s">
        <v>57</v>
      </c>
    </row>
    <row r="67" spans="1:2" x14ac:dyDescent="0.25">
      <c r="A67" s="111"/>
      <c r="B67" s="31" t="s">
        <v>103</v>
      </c>
    </row>
    <row r="68" spans="1:2" ht="25.5" customHeight="1" x14ac:dyDescent="0.25">
      <c r="A68" s="104" t="s">
        <v>81</v>
      </c>
      <c r="B68" s="29" t="s">
        <v>39</v>
      </c>
    </row>
    <row r="69" spans="1:2" ht="14.25" customHeight="1" x14ac:dyDescent="0.25">
      <c r="A69" s="105"/>
      <c r="B69" s="33" t="s">
        <v>45</v>
      </c>
    </row>
    <row r="70" spans="1:2" ht="14.25" customHeight="1" x14ac:dyDescent="0.25">
      <c r="A70" s="113" t="s">
        <v>53</v>
      </c>
      <c r="B70" s="114"/>
    </row>
    <row r="71" spans="1:2" ht="25.5" x14ac:dyDescent="0.25">
      <c r="A71" s="106" t="s">
        <v>76</v>
      </c>
      <c r="B71" s="41" t="s">
        <v>37</v>
      </c>
    </row>
    <row r="72" spans="1:2" ht="14.25" customHeight="1" x14ac:dyDescent="0.25">
      <c r="A72" s="107"/>
      <c r="B72" s="42" t="s">
        <v>75</v>
      </c>
    </row>
    <row r="73" spans="1:2" ht="14.25" customHeight="1" x14ac:dyDescent="0.25">
      <c r="A73" s="108"/>
      <c r="B73" s="43" t="s">
        <v>73</v>
      </c>
    </row>
    <row r="74" spans="1:2" ht="12.75" customHeight="1" x14ac:dyDescent="0.25">
      <c r="B74" s="35"/>
    </row>
    <row r="75" spans="1:2" ht="12.75" customHeight="1" x14ac:dyDescent="0.25">
      <c r="B75" s="36" t="s">
        <v>47</v>
      </c>
    </row>
    <row r="76" spans="1:2" ht="15" customHeight="1" x14ac:dyDescent="0.25">
      <c r="B76" s="37" t="s">
        <v>48</v>
      </c>
    </row>
    <row r="77" spans="1:2" x14ac:dyDescent="0.25">
      <c r="B77" s="35"/>
    </row>
    <row r="78" spans="1:2" ht="14.25" customHeight="1" x14ac:dyDescent="0.25">
      <c r="B78" s="35"/>
    </row>
    <row r="79" spans="1:2" ht="12.75" customHeight="1" x14ac:dyDescent="0.25">
      <c r="B79" s="35"/>
    </row>
    <row r="80" spans="1:2" ht="14.25" customHeight="1" x14ac:dyDescent="0.25">
      <c r="B80" s="35"/>
    </row>
    <row r="81" spans="1:2" ht="12.75" customHeight="1" x14ac:dyDescent="0.25">
      <c r="B81" s="35"/>
    </row>
    <row r="82" spans="1:2" x14ac:dyDescent="0.25">
      <c r="A82" s="38"/>
      <c r="B82" s="35"/>
    </row>
    <row r="83" spans="1:2" x14ac:dyDescent="0.25">
      <c r="A83" s="38"/>
      <c r="B83" s="35"/>
    </row>
    <row r="84" spans="1:2" ht="12.75" customHeight="1" x14ac:dyDescent="0.25">
      <c r="A84" s="38"/>
      <c r="B84" s="35"/>
    </row>
    <row r="85" spans="1:2" ht="12.75" customHeight="1" x14ac:dyDescent="0.25">
      <c r="A85" s="38"/>
      <c r="B85" s="35"/>
    </row>
    <row r="86" spans="1:2" x14ac:dyDescent="0.25">
      <c r="A86" s="38"/>
      <c r="B86" s="35"/>
    </row>
    <row r="87" spans="1:2" x14ac:dyDescent="0.25">
      <c r="A87" s="38"/>
      <c r="B87" s="35"/>
    </row>
    <row r="88" spans="1:2" x14ac:dyDescent="0.25">
      <c r="A88" s="38"/>
      <c r="B88" s="35"/>
    </row>
    <row r="89" spans="1:2" x14ac:dyDescent="0.25">
      <c r="A89" s="38"/>
      <c r="B89" s="35"/>
    </row>
    <row r="90" spans="1:2" x14ac:dyDescent="0.25">
      <c r="A90" s="38"/>
      <c r="B90" s="35"/>
    </row>
    <row r="92" spans="1:2" x14ac:dyDescent="0.25">
      <c r="A92" s="38"/>
      <c r="B92" s="35"/>
    </row>
    <row r="93" spans="1:2" x14ac:dyDescent="0.25">
      <c r="A93" s="38"/>
      <c r="B93" s="35"/>
    </row>
    <row r="94" spans="1:2" ht="12.75" customHeight="1" x14ac:dyDescent="0.25"/>
    <row r="100" ht="12.75" customHeight="1" x14ac:dyDescent="0.25"/>
  </sheetData>
  <mergeCells count="20">
    <mergeCell ref="A1:B1"/>
    <mergeCell ref="A51:B51"/>
    <mergeCell ref="A44:B44"/>
    <mergeCell ref="A45:A47"/>
    <mergeCell ref="A15:B15"/>
    <mergeCell ref="A16:A18"/>
    <mergeCell ref="A19:B19"/>
    <mergeCell ref="A48:A50"/>
    <mergeCell ref="A41:A43"/>
    <mergeCell ref="A2:B2"/>
    <mergeCell ref="A12:A14"/>
    <mergeCell ref="A3:A11"/>
    <mergeCell ref="A20:A39"/>
    <mergeCell ref="A52:A53"/>
    <mergeCell ref="A68:A69"/>
    <mergeCell ref="A71:A73"/>
    <mergeCell ref="A63:A67"/>
    <mergeCell ref="A55:A58"/>
    <mergeCell ref="A59:A62"/>
    <mergeCell ref="A70:B70"/>
  </mergeCells>
  <conditionalFormatting sqref="B47">
    <cfRule type="containsBlanks" dxfId="9" priority="10">
      <formula>LEN(TRIM(B47))=0</formula>
    </cfRule>
  </conditionalFormatting>
  <dataValidations count="1">
    <dataValidation allowBlank="1" showInputMessage="1" showErrorMessage="1" promptTitle="Наступний день" prompt="після подачі пропозицій." sqref="B47"/>
  </dataValidations>
  <hyperlinks>
    <hyperlink ref="B17" r:id="rId1"/>
    <hyperlink ref="B76" r:id="rId2"/>
    <hyperlink ref="B4" location="'Додаток 1'!A1" display="Вимоги щодо закупівлі та технічні характеристики автомобільних шин вказані в Додатку 1."/>
    <hyperlink ref="B22" r:id="rId3"/>
    <hyperlink ref="B29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5" location="'Додаток 2'!A1" display="Детальні характеристики техніки зазначені в Додатку 2."/>
    <hyperlink ref="B6" location="'Вид 1'!A1" display="Вид 1. Напівкомбінезон"/>
    <hyperlink ref="B7" location="'Вид 2'!A1" display="Вид 2. Халат робочий жіночий"/>
    <hyperlink ref="B8" location="'Вид 3'!A1" display="Вид 3. Костюм (куртка, напівкомбінезон)"/>
  </hyperlinks>
  <pageMargins left="0.39370078740157483" right="0.39370078740157483" top="0.39370078740157483" bottom="0.39370078740157483" header="0.11811023622047244" footer="0.11811023622047244"/>
  <pageSetup paperSize="9" scale="70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zoomScale="85" zoomScaleNormal="85" workbookViewId="0">
      <selection activeCell="D4" sqref="D4:G4"/>
    </sheetView>
  </sheetViews>
  <sheetFormatPr defaultRowHeight="12.75" outlineLevelRow="1" outlineLevelCol="1" x14ac:dyDescent="0.25"/>
  <cols>
    <col min="1" max="1" width="35.42578125" style="19" customWidth="1"/>
    <col min="2" max="2" width="52.7109375" style="19" customWidth="1" outlineLevel="1"/>
    <col min="3" max="3" width="10.140625" style="19" bestFit="1" customWidth="1"/>
    <col min="4" max="4" width="20.85546875" style="24" customWidth="1"/>
    <col min="5" max="5" width="20.85546875" style="19" customWidth="1"/>
    <col min="6" max="6" width="24.5703125" style="19" customWidth="1"/>
    <col min="7" max="7" width="20.85546875" style="19" customWidth="1"/>
    <col min="8" max="16384" width="9.140625" style="19"/>
  </cols>
  <sheetData>
    <row r="1" spans="1:7" s="20" customFormat="1" ht="23.25" customHeight="1" x14ac:dyDescent="0.25">
      <c r="A1" s="84" t="str">
        <f>IF($D$4=0,"Додаток 1. Специфікація закупівлі","Додаток 1. Комерційна пропозиція")</f>
        <v>Додаток 1. Специфікація закупівлі</v>
      </c>
      <c r="B1" s="84"/>
      <c r="C1" s="84"/>
      <c r="D1" s="123" t="str">
        <f>IF($D$4=0,"Змінювати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123"/>
      <c r="F1" s="123"/>
      <c r="G1" s="123"/>
    </row>
    <row r="2" spans="1:7" s="20" customFormat="1" x14ac:dyDescent="0.25">
      <c r="A2" s="34" t="str">
        <f>Документація!$B$3</f>
        <v xml:space="preserve">Спецодяг для працівників ФТД </v>
      </c>
      <c r="B2" s="34"/>
      <c r="C2" s="34"/>
      <c r="D2" s="123" t="str">
        <f>IF($D$4=0,"Поля для заповнення промарковано кольором.","")</f>
        <v>Поля для заповнення промарковано кольором.</v>
      </c>
      <c r="E2" s="123"/>
      <c r="F2" s="123"/>
      <c r="G2" s="123"/>
    </row>
    <row r="3" spans="1:7" x14ac:dyDescent="0.25">
      <c r="A3" s="25"/>
      <c r="B3" s="25"/>
      <c r="C3" s="25"/>
      <c r="E3" s="88"/>
      <c r="F3" s="88"/>
      <c r="G3" s="89" t="str">
        <f>IF($D$4=0,"Вказати/підтвердити вимоги","")</f>
        <v>Вказати/підтвердити вимоги</v>
      </c>
    </row>
    <row r="4" spans="1:7" ht="12.75" customHeight="1" x14ac:dyDescent="0.2">
      <c r="A4" s="126" t="s">
        <v>59</v>
      </c>
      <c r="B4" s="126"/>
      <c r="C4" s="126"/>
      <c r="D4" s="133"/>
      <c r="E4" s="133"/>
      <c r="F4" s="133"/>
      <c r="G4" s="133"/>
    </row>
    <row r="5" spans="1:7" ht="12.75" customHeight="1" outlineLevel="1" x14ac:dyDescent="0.2">
      <c r="A5" s="126" t="s">
        <v>25</v>
      </c>
      <c r="B5" s="126"/>
      <c r="C5" s="126"/>
      <c r="D5" s="131"/>
      <c r="E5" s="131"/>
      <c r="F5" s="131"/>
      <c r="G5" s="131"/>
    </row>
    <row r="6" spans="1:7" outlineLevel="1" x14ac:dyDescent="0.2">
      <c r="A6" s="126" t="s">
        <v>26</v>
      </c>
      <c r="B6" s="126"/>
      <c r="C6" s="126"/>
      <c r="D6" s="131"/>
      <c r="E6" s="131"/>
      <c r="F6" s="131"/>
      <c r="G6" s="131"/>
    </row>
    <row r="7" spans="1:7" outlineLevel="1" x14ac:dyDescent="0.2">
      <c r="A7" s="126" t="s">
        <v>27</v>
      </c>
      <c r="B7" s="126"/>
      <c r="C7" s="126"/>
      <c r="D7" s="132"/>
      <c r="E7" s="132"/>
      <c r="F7" s="132"/>
      <c r="G7" s="132"/>
    </row>
    <row r="8" spans="1:7" outlineLevel="1" x14ac:dyDescent="0.2">
      <c r="A8" s="126" t="s">
        <v>28</v>
      </c>
      <c r="B8" s="126"/>
      <c r="C8" s="126"/>
      <c r="D8" s="131"/>
      <c r="E8" s="131"/>
      <c r="F8" s="131"/>
      <c r="G8" s="131"/>
    </row>
    <row r="9" spans="1:7" outlineLevel="1" x14ac:dyDescent="0.2">
      <c r="A9" s="126" t="s">
        <v>29</v>
      </c>
      <c r="B9" s="126"/>
      <c r="C9" s="126"/>
      <c r="D9" s="131"/>
      <c r="E9" s="131"/>
      <c r="F9" s="131"/>
      <c r="G9" s="131"/>
    </row>
    <row r="10" spans="1:7" ht="12.75" customHeight="1" outlineLevel="1" x14ac:dyDescent="0.2">
      <c r="A10" s="126" t="s">
        <v>60</v>
      </c>
      <c r="B10" s="126"/>
      <c r="C10" s="126"/>
      <c r="D10" s="132"/>
      <c r="E10" s="132"/>
      <c r="F10" s="132"/>
      <c r="G10" s="132"/>
    </row>
    <row r="11" spans="1:7" outlineLevel="1" x14ac:dyDescent="0.2">
      <c r="A11" s="126" t="s">
        <v>61</v>
      </c>
      <c r="B11" s="126"/>
      <c r="C11" s="126"/>
      <c r="D11" s="131"/>
      <c r="E11" s="131"/>
      <c r="F11" s="131"/>
      <c r="G11" s="131"/>
    </row>
    <row r="12" spans="1:7" ht="12.75" customHeight="1" outlineLevel="1" x14ac:dyDescent="0.2">
      <c r="A12" s="126" t="s">
        <v>62</v>
      </c>
      <c r="B12" s="126"/>
      <c r="C12" s="126"/>
      <c r="D12" s="132"/>
      <c r="E12" s="132"/>
      <c r="F12" s="132"/>
      <c r="G12" s="132"/>
    </row>
    <row r="13" spans="1:7" ht="12.75" customHeight="1" outlineLevel="1" x14ac:dyDescent="0.2">
      <c r="A13" s="126" t="s">
        <v>63</v>
      </c>
      <c r="B13" s="126"/>
      <c r="C13" s="126"/>
      <c r="D13" s="131"/>
      <c r="E13" s="131"/>
      <c r="F13" s="131"/>
      <c r="G13" s="131"/>
    </row>
    <row r="14" spans="1:7" ht="12.75" customHeight="1" outlineLevel="1" x14ac:dyDescent="0.2">
      <c r="A14" s="126" t="s">
        <v>84</v>
      </c>
      <c r="B14" s="126"/>
      <c r="C14" s="126"/>
      <c r="D14" s="131"/>
      <c r="E14" s="131"/>
      <c r="F14" s="131"/>
      <c r="G14" s="131"/>
    </row>
    <row r="15" spans="1:7" ht="12.75" customHeight="1" outlineLevel="1" x14ac:dyDescent="0.2">
      <c r="A15" s="126" t="s">
        <v>64</v>
      </c>
      <c r="B15" s="126"/>
      <c r="C15" s="126"/>
      <c r="D15" s="131"/>
      <c r="E15" s="131"/>
      <c r="F15" s="131"/>
      <c r="G15" s="131"/>
    </row>
    <row r="16" spans="1:7" outlineLevel="1" x14ac:dyDescent="0.2">
      <c r="A16" s="126" t="s">
        <v>30</v>
      </c>
      <c r="B16" s="126"/>
      <c r="C16" s="126"/>
      <c r="D16" s="131"/>
      <c r="E16" s="131"/>
      <c r="F16" s="131"/>
      <c r="G16" s="131"/>
    </row>
    <row r="17" spans="1:7" outlineLevel="1" x14ac:dyDescent="0.2">
      <c r="A17" s="126" t="s">
        <v>35</v>
      </c>
      <c r="B17" s="126"/>
      <c r="C17" s="126"/>
      <c r="D17" s="131"/>
      <c r="E17" s="131"/>
      <c r="F17" s="131"/>
      <c r="G17" s="131"/>
    </row>
    <row r="18" spans="1:7" outlineLevel="1" x14ac:dyDescent="0.2">
      <c r="A18" s="126" t="s">
        <v>31</v>
      </c>
      <c r="B18" s="126"/>
      <c r="C18" s="126"/>
      <c r="D18" s="131"/>
      <c r="E18" s="131"/>
      <c r="F18" s="131"/>
      <c r="G18" s="131"/>
    </row>
    <row r="19" spans="1:7" outlineLevel="1" x14ac:dyDescent="0.2">
      <c r="A19" s="126" t="s">
        <v>32</v>
      </c>
      <c r="B19" s="126"/>
      <c r="C19" s="126"/>
      <c r="D19" s="131"/>
      <c r="E19" s="131"/>
      <c r="F19" s="131"/>
      <c r="G19" s="131"/>
    </row>
    <row r="20" spans="1:7" ht="12.75" customHeight="1" outlineLevel="1" x14ac:dyDescent="0.2">
      <c r="A20" s="126" t="s">
        <v>65</v>
      </c>
      <c r="B20" s="126"/>
      <c r="C20" s="126"/>
      <c r="D20" s="131"/>
      <c r="E20" s="131"/>
      <c r="F20" s="131"/>
      <c r="G20" s="131"/>
    </row>
    <row r="21" spans="1:7" ht="15" customHeight="1" x14ac:dyDescent="0.25">
      <c r="A21" s="127" t="s">
        <v>69</v>
      </c>
      <c r="B21" s="127"/>
      <c r="C21" s="127"/>
      <c r="D21" s="134"/>
      <c r="E21" s="134"/>
      <c r="F21" s="134"/>
      <c r="G21" s="134"/>
    </row>
    <row r="22" spans="1:7" ht="130.5" customHeight="1" x14ac:dyDescent="0.25">
      <c r="A22" s="130" t="s">
        <v>112</v>
      </c>
      <c r="B22" s="130"/>
      <c r="C22" s="130"/>
      <c r="D22" s="135"/>
      <c r="E22" s="135"/>
      <c r="F22" s="135"/>
      <c r="G22" s="135"/>
    </row>
    <row r="23" spans="1:7" x14ac:dyDescent="0.2">
      <c r="A23" s="126" t="s">
        <v>186</v>
      </c>
      <c r="B23" s="126"/>
      <c r="C23" s="126"/>
      <c r="D23" s="135"/>
      <c r="E23" s="135"/>
      <c r="F23" s="135"/>
      <c r="G23" s="135"/>
    </row>
    <row r="24" spans="1:7" s="23" customFormat="1" ht="25.5" customHeight="1" x14ac:dyDescent="0.25">
      <c r="A24" s="128" t="s">
        <v>113</v>
      </c>
      <c r="B24" s="128"/>
      <c r="C24" s="128"/>
      <c r="D24" s="135"/>
      <c r="E24" s="135"/>
      <c r="F24" s="135"/>
      <c r="G24" s="135"/>
    </row>
    <row r="25" spans="1:7" s="23" customFormat="1" ht="39.75" customHeight="1" x14ac:dyDescent="0.25">
      <c r="A25" s="129" t="s">
        <v>135</v>
      </c>
      <c r="B25" s="129"/>
      <c r="C25" s="129"/>
      <c r="D25" s="135"/>
      <c r="E25" s="135"/>
      <c r="F25" s="135"/>
      <c r="G25" s="135"/>
    </row>
    <row r="26" spans="1:7" x14ac:dyDescent="0.2">
      <c r="A26" s="126" t="s">
        <v>119</v>
      </c>
      <c r="B26" s="126"/>
      <c r="C26" s="126"/>
      <c r="D26" s="135"/>
      <c r="E26" s="135"/>
      <c r="F26" s="135"/>
      <c r="G26" s="135"/>
    </row>
    <row r="27" spans="1:7" ht="27.75" customHeight="1" x14ac:dyDescent="0.2">
      <c r="A27" s="126" t="s">
        <v>99</v>
      </c>
      <c r="B27" s="126"/>
      <c r="C27" s="126"/>
      <c r="D27" s="135"/>
      <c r="E27" s="135"/>
      <c r="F27" s="135"/>
      <c r="G27" s="135"/>
    </row>
    <row r="28" spans="1:7" x14ac:dyDescent="0.2">
      <c r="A28" s="126" t="s">
        <v>118</v>
      </c>
      <c r="B28" s="126"/>
      <c r="C28" s="126"/>
      <c r="D28" s="135"/>
      <c r="E28" s="135"/>
      <c r="F28" s="135"/>
      <c r="G28" s="135"/>
    </row>
    <row r="29" spans="1:7" ht="49.5" customHeight="1" x14ac:dyDescent="0.2">
      <c r="A29" s="126" t="s">
        <v>136</v>
      </c>
      <c r="B29" s="126"/>
      <c r="C29" s="126"/>
      <c r="D29" s="135"/>
      <c r="E29" s="135"/>
      <c r="F29" s="135"/>
      <c r="G29" s="135"/>
    </row>
    <row r="30" spans="1:7" ht="37.5" customHeight="1" x14ac:dyDescent="0.25">
      <c r="A30" s="82" t="s">
        <v>181</v>
      </c>
      <c r="B30" s="82" t="s">
        <v>171</v>
      </c>
      <c r="C30" s="82" t="s">
        <v>114</v>
      </c>
      <c r="D30" s="82" t="s">
        <v>115</v>
      </c>
      <c r="E30" s="82" t="s">
        <v>185</v>
      </c>
      <c r="F30" s="82" t="s">
        <v>116</v>
      </c>
      <c r="G30" s="82" t="s">
        <v>117</v>
      </c>
    </row>
    <row r="31" spans="1:7" ht="162" customHeight="1" x14ac:dyDescent="0.25">
      <c r="A31" s="81" t="s">
        <v>139</v>
      </c>
      <c r="B31" s="98" t="s">
        <v>138</v>
      </c>
      <c r="C31" s="53">
        <v>379</v>
      </c>
      <c r="D31" s="54"/>
      <c r="E31" s="85">
        <f>C31*D31</f>
        <v>0</v>
      </c>
      <c r="F31" s="101"/>
      <c r="G31" s="101"/>
    </row>
    <row r="32" spans="1:7" ht="157.5" customHeight="1" x14ac:dyDescent="0.25">
      <c r="A32" s="81" t="s">
        <v>140</v>
      </c>
      <c r="B32" s="99" t="s">
        <v>184</v>
      </c>
      <c r="C32" s="53">
        <v>129</v>
      </c>
      <c r="D32" s="54"/>
      <c r="E32" s="85">
        <f>C32*D32</f>
        <v>0</v>
      </c>
      <c r="F32" s="101"/>
      <c r="G32" s="101"/>
    </row>
    <row r="33" spans="1:7" ht="208.5" customHeight="1" x14ac:dyDescent="0.25">
      <c r="A33" s="121" t="s">
        <v>182</v>
      </c>
      <c r="B33" s="99" t="s">
        <v>183</v>
      </c>
      <c r="C33" s="87">
        <v>160</v>
      </c>
      <c r="D33" s="83"/>
      <c r="E33" s="124">
        <f>SUMPRODUCT(C33:C34,D33:D34)</f>
        <v>0</v>
      </c>
      <c r="F33" s="164"/>
      <c r="G33" s="164"/>
    </row>
    <row r="34" spans="1:7" ht="31.5" customHeight="1" x14ac:dyDescent="0.25">
      <c r="A34" s="122"/>
      <c r="B34" s="100" t="s">
        <v>187</v>
      </c>
      <c r="C34" s="86">
        <f>C33*2</f>
        <v>320</v>
      </c>
      <c r="D34" s="83"/>
      <c r="E34" s="125"/>
      <c r="F34" s="165"/>
      <c r="G34" s="165"/>
    </row>
    <row r="35" spans="1:7" s="95" customFormat="1" ht="31.5" customHeight="1" x14ac:dyDescent="0.25">
      <c r="A35" s="90" t="s">
        <v>74</v>
      </c>
      <c r="B35" s="91"/>
      <c r="C35" s="92"/>
      <c r="D35" s="90"/>
      <c r="E35" s="93">
        <f>SUM(E31:E34)</f>
        <v>0</v>
      </c>
      <c r="F35" s="92"/>
      <c r="G35" s="94"/>
    </row>
  </sheetData>
  <sheetProtection algorithmName="SHA-512" hashValue="60nSDiMcqgb9AsrVFGL1L9Yy+6nHmcXq9I7y8JRD6BVk9ePz61loSP9yhJ+cZ41C+lIsW95NzgEOtug9KKepqQ==" saltValue="ZDW+t676bCrKBX2JTrj5ag==" spinCount="100000" sheet="1" formatCells="0" formatColumns="0" formatRows="0"/>
  <protectedRanges>
    <protectedRange sqref="D4:G36" name="Диапазон1"/>
  </protectedRanges>
  <mergeCells count="58">
    <mergeCell ref="D24:G24"/>
    <mergeCell ref="D26:G26"/>
    <mergeCell ref="D27:G27"/>
    <mergeCell ref="D28:G28"/>
    <mergeCell ref="A29:C29"/>
    <mergeCell ref="D29:G29"/>
    <mergeCell ref="D25:G25"/>
    <mergeCell ref="D19:G19"/>
    <mergeCell ref="D20:G20"/>
    <mergeCell ref="D21:G21"/>
    <mergeCell ref="D22:G22"/>
    <mergeCell ref="D23:G2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A5:C5"/>
    <mergeCell ref="A20:C20"/>
    <mergeCell ref="A9:C9"/>
    <mergeCell ref="A15:C15"/>
    <mergeCell ref="A16:C16"/>
    <mergeCell ref="A6:C6"/>
    <mergeCell ref="A7:C7"/>
    <mergeCell ref="A8:C8"/>
    <mergeCell ref="A17:C17"/>
    <mergeCell ref="A18:C18"/>
    <mergeCell ref="A19:C19"/>
    <mergeCell ref="A13:C13"/>
    <mergeCell ref="A14:C14"/>
    <mergeCell ref="A10:C10"/>
    <mergeCell ref="A11:C11"/>
    <mergeCell ref="A33:A34"/>
    <mergeCell ref="D1:G1"/>
    <mergeCell ref="D2:G2"/>
    <mergeCell ref="E33:E34"/>
    <mergeCell ref="F33:F34"/>
    <mergeCell ref="G33:G34"/>
    <mergeCell ref="A12:C12"/>
    <mergeCell ref="A28:C28"/>
    <mergeCell ref="A21:C21"/>
    <mergeCell ref="A26:C26"/>
    <mergeCell ref="A27:C27"/>
    <mergeCell ref="A23:C23"/>
    <mergeCell ref="A24:C24"/>
    <mergeCell ref="A25:C25"/>
    <mergeCell ref="A22:C22"/>
    <mergeCell ref="A4:C4"/>
  </mergeCells>
  <conditionalFormatting sqref="D4:D20 D23:D24 D31:D33 D26:D28">
    <cfRule type="containsBlanks" dxfId="8" priority="25">
      <formula>LEN(TRIM(D4))=0</formula>
    </cfRule>
  </conditionalFormatting>
  <conditionalFormatting sqref="D25">
    <cfRule type="containsBlanks" dxfId="7" priority="5">
      <formula>LEN(TRIM(D25))=0</formula>
    </cfRule>
  </conditionalFormatting>
  <conditionalFormatting sqref="D34">
    <cfRule type="containsBlanks" dxfId="6" priority="4">
      <formula>LEN(TRIM(D34))=0</formula>
    </cfRule>
  </conditionalFormatting>
  <conditionalFormatting sqref="D29">
    <cfRule type="containsBlanks" dxfId="5" priority="3">
      <formula>LEN(TRIM(D29))=0</formula>
    </cfRule>
  </conditionalFormatting>
  <conditionalFormatting sqref="F31:G33">
    <cfRule type="containsBlanks" dxfId="1" priority="2">
      <formula>LEN(TRIM(F31))=0</formula>
    </cfRule>
  </conditionalFormatting>
  <conditionalFormatting sqref="D22">
    <cfRule type="containsBlanks" dxfId="0" priority="1">
      <formula>LEN(TRIM(D22))=0</formula>
    </cfRule>
  </conditionalFormatting>
  <dataValidations disablePrompts="1" count="1">
    <dataValidation allowBlank="1" showInputMessage="1" showErrorMessage="1" promptTitle="Оригінал документації" prompt="за посиланням:_x000a_http://foxtrotgroup.com.ua/uk/tender.html" sqref="A1:C1"/>
  </dataValidations>
  <pageMargins left="0.39370078740157483" right="0.39370078740157483" top="0.39370078740157483" bottom="0.39370078740157483" header="0.11811023622047245" footer="0.11811023622047245"/>
  <pageSetup paperSize="9" scale="51" orientation="portrait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H21" sqref="H21"/>
    </sheetView>
  </sheetViews>
  <sheetFormatPr defaultRowHeight="12.75" x14ac:dyDescent="0.2"/>
  <cols>
    <col min="1" max="1" width="23.42578125" style="69" customWidth="1"/>
    <col min="2" max="5" width="17.85546875" style="69" customWidth="1"/>
    <col min="6" max="16384" width="9.140625" style="69"/>
  </cols>
  <sheetData>
    <row r="1" spans="1:5" x14ac:dyDescent="0.2">
      <c r="A1" s="63" t="s">
        <v>139</v>
      </c>
    </row>
    <row r="3" spans="1:5" x14ac:dyDescent="0.2">
      <c r="A3" s="143" t="s">
        <v>171</v>
      </c>
      <c r="B3" s="146" t="s">
        <v>180</v>
      </c>
      <c r="C3" s="147"/>
      <c r="D3" s="147"/>
      <c r="E3" s="148"/>
    </row>
    <row r="4" spans="1:5" x14ac:dyDescent="0.2">
      <c r="A4" s="143"/>
      <c r="B4" s="136" t="s">
        <v>120</v>
      </c>
      <c r="C4" s="137"/>
      <c r="D4" s="137"/>
      <c r="E4" s="138"/>
    </row>
    <row r="5" spans="1:5" x14ac:dyDescent="0.2">
      <c r="A5" s="143"/>
      <c r="B5" s="136" t="s">
        <v>172</v>
      </c>
      <c r="C5" s="137"/>
      <c r="D5" s="137"/>
      <c r="E5" s="138"/>
    </row>
    <row r="6" spans="1:5" x14ac:dyDescent="0.2">
      <c r="A6" s="143"/>
      <c r="B6" s="136" t="s">
        <v>121</v>
      </c>
      <c r="C6" s="137"/>
      <c r="D6" s="137"/>
      <c r="E6" s="138"/>
    </row>
    <row r="7" spans="1:5" x14ac:dyDescent="0.2">
      <c r="A7" s="143"/>
      <c r="B7" s="136" t="s">
        <v>173</v>
      </c>
      <c r="C7" s="137"/>
      <c r="D7" s="137"/>
      <c r="E7" s="138"/>
    </row>
    <row r="8" spans="1:5" x14ac:dyDescent="0.2">
      <c r="A8" s="143"/>
      <c r="B8" s="136" t="s">
        <v>174</v>
      </c>
      <c r="C8" s="137"/>
      <c r="D8" s="137"/>
      <c r="E8" s="138"/>
    </row>
    <row r="9" spans="1:5" x14ac:dyDescent="0.2">
      <c r="A9" s="143"/>
      <c r="B9" s="136" t="s">
        <v>122</v>
      </c>
      <c r="C9" s="137"/>
      <c r="D9" s="137"/>
      <c r="E9" s="138"/>
    </row>
    <row r="10" spans="1:5" x14ac:dyDescent="0.2">
      <c r="A10" s="143"/>
      <c r="B10" s="136" t="s">
        <v>123</v>
      </c>
      <c r="C10" s="137"/>
      <c r="D10" s="137"/>
      <c r="E10" s="138"/>
    </row>
    <row r="11" spans="1:5" x14ac:dyDescent="0.2">
      <c r="A11" s="143"/>
      <c r="B11" s="136" t="s">
        <v>124</v>
      </c>
      <c r="C11" s="137"/>
      <c r="D11" s="137"/>
      <c r="E11" s="138"/>
    </row>
    <row r="12" spans="1:5" x14ac:dyDescent="0.2">
      <c r="A12" s="143"/>
      <c r="B12" s="136" t="s">
        <v>175</v>
      </c>
      <c r="C12" s="137"/>
      <c r="D12" s="137"/>
      <c r="E12" s="138"/>
    </row>
    <row r="13" spans="1:5" x14ac:dyDescent="0.2">
      <c r="A13" s="143"/>
      <c r="B13" s="139" t="s">
        <v>125</v>
      </c>
      <c r="C13" s="140"/>
      <c r="D13" s="140"/>
      <c r="E13" s="141"/>
    </row>
    <row r="14" spans="1:5" x14ac:dyDescent="0.2">
      <c r="A14" s="142" t="s">
        <v>126</v>
      </c>
      <c r="B14" s="64" t="s">
        <v>137</v>
      </c>
      <c r="C14" s="71" t="s">
        <v>168</v>
      </c>
      <c r="D14" s="71" t="s">
        <v>169</v>
      </c>
      <c r="E14" s="71" t="s">
        <v>167</v>
      </c>
    </row>
    <row r="15" spans="1:5" x14ac:dyDescent="0.2">
      <c r="A15" s="142"/>
      <c r="B15" s="59" t="s">
        <v>127</v>
      </c>
      <c r="C15" s="59">
        <v>60</v>
      </c>
      <c r="D15" s="59">
        <v>12</v>
      </c>
      <c r="E15" s="59">
        <f>SUM(C15:D15)</f>
        <v>72</v>
      </c>
    </row>
    <row r="16" spans="1:5" x14ac:dyDescent="0.2">
      <c r="A16" s="142"/>
      <c r="B16" s="59" t="s">
        <v>128</v>
      </c>
      <c r="C16" s="61">
        <v>139</v>
      </c>
      <c r="D16" s="59">
        <v>22</v>
      </c>
      <c r="E16" s="59">
        <f t="shared" ref="E16:E19" si="0">SUM(C16:D16)</f>
        <v>161</v>
      </c>
    </row>
    <row r="17" spans="1:5" x14ac:dyDescent="0.2">
      <c r="A17" s="142"/>
      <c r="B17" s="59" t="s">
        <v>129</v>
      </c>
      <c r="C17" s="61">
        <v>107</v>
      </c>
      <c r="D17" s="59" t="s">
        <v>154</v>
      </c>
      <c r="E17" s="59">
        <f>SUM(C17:D17)</f>
        <v>107</v>
      </c>
    </row>
    <row r="18" spans="1:5" x14ac:dyDescent="0.2">
      <c r="A18" s="142"/>
      <c r="B18" s="59" t="s">
        <v>130</v>
      </c>
      <c r="C18" s="59">
        <v>13</v>
      </c>
      <c r="D18" s="59">
        <v>8</v>
      </c>
      <c r="E18" s="59">
        <f t="shared" si="0"/>
        <v>21</v>
      </c>
    </row>
    <row r="19" spans="1:5" x14ac:dyDescent="0.2">
      <c r="A19" s="142"/>
      <c r="B19" s="65" t="s">
        <v>131</v>
      </c>
      <c r="C19" s="65">
        <v>6</v>
      </c>
      <c r="D19" s="65">
        <v>12</v>
      </c>
      <c r="E19" s="59">
        <f t="shared" si="0"/>
        <v>18</v>
      </c>
    </row>
    <row r="20" spans="1:5" x14ac:dyDescent="0.2">
      <c r="A20" s="143"/>
      <c r="B20" s="68"/>
      <c r="C20" s="73"/>
      <c r="D20" s="77"/>
      <c r="E20" s="75">
        <v>379</v>
      </c>
    </row>
    <row r="21" spans="1:5" ht="222.75" customHeight="1" x14ac:dyDescent="0.2">
      <c r="A21" s="76" t="s">
        <v>132</v>
      </c>
      <c r="B21" s="144"/>
      <c r="C21" s="144"/>
      <c r="D21" s="144"/>
      <c r="E21" s="145"/>
    </row>
  </sheetData>
  <mergeCells count="14">
    <mergeCell ref="B12:E12"/>
    <mergeCell ref="B13:E13"/>
    <mergeCell ref="A14:A20"/>
    <mergeCell ref="B21:E21"/>
    <mergeCell ref="A3:A13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conditionalFormatting sqref="A1:XFD1048576">
    <cfRule type="cellIs" dxfId="4" priority="1" operator="equal">
      <formula>0</formula>
    </cfRule>
  </conditionalFormatting>
  <pageMargins left="0.39370078740157483" right="0.39370078740157483" top="0.39370078740157483" bottom="0.39370078740157483" header="0.11811023622047244" footer="0.1181102362204724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/>
  </sheetViews>
  <sheetFormatPr defaultRowHeight="12.75" x14ac:dyDescent="0.2"/>
  <cols>
    <col min="1" max="1" width="23.42578125" style="69" customWidth="1"/>
    <col min="2" max="5" width="17.85546875" style="69" customWidth="1"/>
    <col min="6" max="16384" width="9.140625" style="69"/>
  </cols>
  <sheetData>
    <row r="1" spans="1:5" x14ac:dyDescent="0.2">
      <c r="A1" s="63" t="s">
        <v>140</v>
      </c>
    </row>
    <row r="3" spans="1:5" x14ac:dyDescent="0.2">
      <c r="A3" s="143" t="s">
        <v>141</v>
      </c>
      <c r="B3" s="146" t="s">
        <v>142</v>
      </c>
      <c r="C3" s="147"/>
      <c r="D3" s="147"/>
      <c r="E3" s="148"/>
    </row>
    <row r="4" spans="1:5" x14ac:dyDescent="0.2">
      <c r="A4" s="143"/>
      <c r="B4" s="136" t="s">
        <v>143</v>
      </c>
      <c r="C4" s="137"/>
      <c r="D4" s="137"/>
      <c r="E4" s="138"/>
    </row>
    <row r="5" spans="1:5" x14ac:dyDescent="0.2">
      <c r="A5" s="143"/>
      <c r="B5" s="136" t="s">
        <v>144</v>
      </c>
      <c r="C5" s="137"/>
      <c r="D5" s="137"/>
      <c r="E5" s="138"/>
    </row>
    <row r="6" spans="1:5" x14ac:dyDescent="0.2">
      <c r="A6" s="143"/>
      <c r="B6" s="136" t="s">
        <v>145</v>
      </c>
      <c r="C6" s="137"/>
      <c r="D6" s="137"/>
      <c r="E6" s="138"/>
    </row>
    <row r="7" spans="1:5" x14ac:dyDescent="0.2">
      <c r="A7" s="143"/>
      <c r="B7" s="136" t="s">
        <v>146</v>
      </c>
      <c r="C7" s="137"/>
      <c r="D7" s="137"/>
      <c r="E7" s="138"/>
    </row>
    <row r="8" spans="1:5" x14ac:dyDescent="0.2">
      <c r="A8" s="143"/>
      <c r="B8" s="136" t="s">
        <v>147</v>
      </c>
      <c r="C8" s="137"/>
      <c r="D8" s="137"/>
      <c r="E8" s="138"/>
    </row>
    <row r="9" spans="1:5" x14ac:dyDescent="0.2">
      <c r="A9" s="143"/>
      <c r="B9" s="136" t="s">
        <v>148</v>
      </c>
      <c r="C9" s="137"/>
      <c r="D9" s="137"/>
      <c r="E9" s="138"/>
    </row>
    <row r="10" spans="1:5" x14ac:dyDescent="0.2">
      <c r="A10" s="143"/>
      <c r="B10" s="136" t="s">
        <v>149</v>
      </c>
      <c r="C10" s="137"/>
      <c r="D10" s="137"/>
      <c r="E10" s="138"/>
    </row>
    <row r="11" spans="1:5" x14ac:dyDescent="0.2">
      <c r="A11" s="143"/>
      <c r="B11" s="136" t="s">
        <v>150</v>
      </c>
      <c r="C11" s="137"/>
      <c r="D11" s="137"/>
      <c r="E11" s="138"/>
    </row>
    <row r="12" spans="1:5" x14ac:dyDescent="0.2">
      <c r="A12" s="143"/>
      <c r="B12" s="139" t="s">
        <v>151</v>
      </c>
      <c r="C12" s="140"/>
      <c r="D12" s="140"/>
      <c r="E12" s="141"/>
    </row>
    <row r="13" spans="1:5" x14ac:dyDescent="0.2">
      <c r="A13" s="142" t="s">
        <v>152</v>
      </c>
      <c r="B13" s="97" t="s">
        <v>137</v>
      </c>
      <c r="C13" s="70" t="s">
        <v>168</v>
      </c>
      <c r="D13" s="70" t="s">
        <v>169</v>
      </c>
      <c r="E13" s="71" t="s">
        <v>167</v>
      </c>
    </row>
    <row r="14" spans="1:5" x14ac:dyDescent="0.2">
      <c r="A14" s="142"/>
      <c r="B14" s="59" t="s">
        <v>127</v>
      </c>
      <c r="C14" s="59">
        <v>68</v>
      </c>
      <c r="D14" s="72">
        <v>3</v>
      </c>
      <c r="E14" s="59">
        <f>SUM(C14:D14)</f>
        <v>71</v>
      </c>
    </row>
    <row r="15" spans="1:5" x14ac:dyDescent="0.2">
      <c r="A15" s="142"/>
      <c r="B15" s="59" t="s">
        <v>128</v>
      </c>
      <c r="C15" s="59">
        <v>56</v>
      </c>
      <c r="D15" s="72">
        <v>2</v>
      </c>
      <c r="E15" s="59">
        <f t="shared" ref="E15" si="0">SUM(C15:D15)</f>
        <v>58</v>
      </c>
    </row>
    <row r="16" spans="1:5" x14ac:dyDescent="0.2">
      <c r="A16" s="143"/>
      <c r="B16" s="68"/>
      <c r="C16" s="73"/>
      <c r="D16" s="74"/>
      <c r="E16" s="75">
        <v>129</v>
      </c>
    </row>
    <row r="17" spans="1:5" ht="185.25" customHeight="1" x14ac:dyDescent="0.2">
      <c r="A17" s="76" t="s">
        <v>153</v>
      </c>
      <c r="B17" s="149"/>
      <c r="C17" s="149"/>
      <c r="D17" s="149"/>
      <c r="E17" s="150"/>
    </row>
  </sheetData>
  <mergeCells count="13">
    <mergeCell ref="B12:E12"/>
    <mergeCell ref="A13:A16"/>
    <mergeCell ref="B17:E17"/>
    <mergeCell ref="A3:A1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conditionalFormatting sqref="A1:XFD1048576">
    <cfRule type="cellIs" dxfId="3" priority="2" operator="equal">
      <formula>0</formula>
    </cfRule>
  </conditionalFormatting>
  <pageMargins left="0.39370078740157483" right="0.39370078740157483" top="0.39370078740157483" bottom="0.39370078740157483" header="0.11811023622047244" footer="0.1181102362204724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B13" sqref="B13:E13"/>
    </sheetView>
  </sheetViews>
  <sheetFormatPr defaultRowHeight="12.75" x14ac:dyDescent="0.2"/>
  <cols>
    <col min="1" max="1" width="23.42578125" style="69" customWidth="1"/>
    <col min="2" max="4" width="17.85546875" style="69" customWidth="1"/>
    <col min="5" max="5" width="18.85546875" style="69" customWidth="1"/>
    <col min="6" max="16384" width="9.140625" style="69"/>
  </cols>
  <sheetData>
    <row r="1" spans="1:5" x14ac:dyDescent="0.2">
      <c r="A1" s="60" t="s">
        <v>155</v>
      </c>
    </row>
    <row r="3" spans="1:5" x14ac:dyDescent="0.2">
      <c r="A3" s="157" t="s">
        <v>170</v>
      </c>
      <c r="B3" s="154" t="s">
        <v>156</v>
      </c>
      <c r="C3" s="155"/>
      <c r="D3" s="155"/>
      <c r="E3" s="156"/>
    </row>
    <row r="4" spans="1:5" ht="12.75" customHeight="1" x14ac:dyDescent="0.2">
      <c r="A4" s="158"/>
      <c r="B4" s="151" t="s">
        <v>157</v>
      </c>
      <c r="C4" s="152"/>
      <c r="D4" s="152"/>
      <c r="E4" s="153"/>
    </row>
    <row r="5" spans="1:5" ht="12.75" customHeight="1" x14ac:dyDescent="0.2">
      <c r="A5" s="158"/>
      <c r="B5" s="151" t="s">
        <v>158</v>
      </c>
      <c r="C5" s="152"/>
      <c r="D5" s="152"/>
      <c r="E5" s="153"/>
    </row>
    <row r="6" spans="1:5" ht="25.5" customHeight="1" x14ac:dyDescent="0.2">
      <c r="A6" s="158"/>
      <c r="B6" s="151" t="s">
        <v>159</v>
      </c>
      <c r="C6" s="152"/>
      <c r="D6" s="152"/>
      <c r="E6" s="153"/>
    </row>
    <row r="7" spans="1:5" ht="12.75" customHeight="1" x14ac:dyDescent="0.2">
      <c r="A7" s="158"/>
      <c r="B7" s="151" t="s">
        <v>160</v>
      </c>
      <c r="C7" s="152"/>
      <c r="D7" s="152"/>
      <c r="E7" s="153"/>
    </row>
    <row r="8" spans="1:5" ht="25.5" customHeight="1" x14ac:dyDescent="0.2">
      <c r="A8" s="158"/>
      <c r="B8" s="151" t="s">
        <v>161</v>
      </c>
      <c r="C8" s="152"/>
      <c r="D8" s="152"/>
      <c r="E8" s="153"/>
    </row>
    <row r="9" spans="1:5" ht="12.75" customHeight="1" x14ac:dyDescent="0.2">
      <c r="A9" s="158"/>
      <c r="B9" s="151" t="s">
        <v>162</v>
      </c>
      <c r="C9" s="152"/>
      <c r="D9" s="152"/>
      <c r="E9" s="153"/>
    </row>
    <row r="10" spans="1:5" ht="25.5" customHeight="1" x14ac:dyDescent="0.2">
      <c r="A10" s="158"/>
      <c r="B10" s="151" t="s">
        <v>192</v>
      </c>
      <c r="C10" s="152"/>
      <c r="D10" s="152"/>
      <c r="E10" s="153"/>
    </row>
    <row r="11" spans="1:5" ht="29.25" customHeight="1" x14ac:dyDescent="0.2">
      <c r="A11" s="158"/>
      <c r="B11" s="151" t="s">
        <v>163</v>
      </c>
      <c r="C11" s="152"/>
      <c r="D11" s="152"/>
      <c r="E11" s="153"/>
    </row>
    <row r="12" spans="1:5" ht="12.75" customHeight="1" x14ac:dyDescent="0.2">
      <c r="A12" s="158"/>
      <c r="B12" s="151" t="s">
        <v>164</v>
      </c>
      <c r="C12" s="152"/>
      <c r="D12" s="152"/>
      <c r="E12" s="153"/>
    </row>
    <row r="13" spans="1:5" ht="12.75" customHeight="1" x14ac:dyDescent="0.2">
      <c r="A13" s="158"/>
      <c r="B13" s="151" t="s">
        <v>165</v>
      </c>
      <c r="C13" s="152"/>
      <c r="D13" s="152"/>
      <c r="E13" s="153"/>
    </row>
    <row r="14" spans="1:5" ht="25.5" customHeight="1" x14ac:dyDescent="0.2">
      <c r="A14" s="158"/>
      <c r="B14" s="151" t="s">
        <v>191</v>
      </c>
      <c r="C14" s="152"/>
      <c r="D14" s="152"/>
      <c r="E14" s="153"/>
    </row>
    <row r="15" spans="1:5" ht="54.75" customHeight="1" x14ac:dyDescent="0.2">
      <c r="A15" s="159"/>
      <c r="B15" s="151" t="s">
        <v>193</v>
      </c>
      <c r="C15" s="152"/>
      <c r="D15" s="152"/>
      <c r="E15" s="153"/>
    </row>
    <row r="16" spans="1:5" x14ac:dyDescent="0.2">
      <c r="A16" s="142" t="s">
        <v>166</v>
      </c>
      <c r="B16" s="64" t="s">
        <v>137</v>
      </c>
      <c r="C16" s="71" t="s">
        <v>168</v>
      </c>
      <c r="D16" s="71" t="s">
        <v>169</v>
      </c>
      <c r="E16" s="71" t="s">
        <v>167</v>
      </c>
    </row>
    <row r="17" spans="1:5" x14ac:dyDescent="0.2">
      <c r="A17" s="142"/>
      <c r="B17" s="61" t="s">
        <v>128</v>
      </c>
      <c r="C17" s="59">
        <v>52</v>
      </c>
      <c r="D17" s="59">
        <v>16</v>
      </c>
      <c r="E17" s="96">
        <f t="shared" ref="E17:E21" si="0">SUM(C17:D17)</f>
        <v>68</v>
      </c>
    </row>
    <row r="18" spans="1:5" x14ac:dyDescent="0.2">
      <c r="A18" s="142"/>
      <c r="B18" s="61" t="s">
        <v>129</v>
      </c>
      <c r="C18" s="59">
        <v>48</v>
      </c>
      <c r="D18" s="59">
        <v>22</v>
      </c>
      <c r="E18" s="96">
        <f t="shared" si="0"/>
        <v>70</v>
      </c>
    </row>
    <row r="19" spans="1:5" x14ac:dyDescent="0.2">
      <c r="A19" s="142"/>
      <c r="B19" s="61" t="s">
        <v>130</v>
      </c>
      <c r="C19" s="59">
        <v>10</v>
      </c>
      <c r="D19" s="59">
        <v>8</v>
      </c>
      <c r="E19" s="96">
        <f t="shared" si="0"/>
        <v>18</v>
      </c>
    </row>
    <row r="20" spans="1:5" x14ac:dyDescent="0.2">
      <c r="A20" s="142"/>
      <c r="B20" s="61" t="s">
        <v>131</v>
      </c>
      <c r="C20" s="59" t="s">
        <v>154</v>
      </c>
      <c r="D20" s="59">
        <v>3</v>
      </c>
      <c r="E20" s="96">
        <f t="shared" si="0"/>
        <v>3</v>
      </c>
    </row>
    <row r="21" spans="1:5" x14ac:dyDescent="0.2">
      <c r="A21" s="142"/>
      <c r="B21" s="62">
        <v>68</v>
      </c>
      <c r="C21" s="65" t="s">
        <v>154</v>
      </c>
      <c r="D21" s="65">
        <v>1</v>
      </c>
      <c r="E21" s="96">
        <f t="shared" si="0"/>
        <v>1</v>
      </c>
    </row>
    <row r="22" spans="1:5" x14ac:dyDescent="0.2">
      <c r="A22" s="143"/>
      <c r="B22" s="78"/>
      <c r="C22" s="79"/>
      <c r="D22" s="80"/>
      <c r="E22" s="75">
        <f>SUM(E17:E21)</f>
        <v>160</v>
      </c>
    </row>
    <row r="23" spans="1:5" ht="409.5" customHeight="1" x14ac:dyDescent="0.2">
      <c r="A23" s="76" t="s">
        <v>153</v>
      </c>
      <c r="B23" s="144"/>
      <c r="C23" s="144"/>
      <c r="D23" s="144"/>
      <c r="E23" s="145"/>
    </row>
  </sheetData>
  <mergeCells count="16">
    <mergeCell ref="A16:A2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3:A15"/>
    <mergeCell ref="B15:E15"/>
    <mergeCell ref="B23:E23"/>
    <mergeCell ref="B12:E12"/>
    <mergeCell ref="B13:E13"/>
    <mergeCell ref="B14:E14"/>
  </mergeCells>
  <conditionalFormatting sqref="B4:E15 A1:E3 F1:XFD1048576 A16:E1048576">
    <cfRule type="cellIs" dxfId="2" priority="2" operator="equal">
      <formula>0</formula>
    </cfRule>
  </conditionalFormatting>
  <pageMargins left="0.39370078740157483" right="0.39370078740157483" top="0.39370078740157483" bottom="0.39370078740157483" header="0.11811023622047244" footer="0.1181102362204724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5" sqref="A5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1" t="s">
        <v>68</v>
      </c>
      <c r="B1" s="4"/>
      <c r="C1" s="16" t="str">
        <f>CONCATENATE("Вхідний № ",RIGHT(LEFT($C$15,10),3),"/_______")</f>
        <v>Вхідний № 529/_______</v>
      </c>
    </row>
    <row r="2" spans="1:3" s="9" customFormat="1" x14ac:dyDescent="0.25">
      <c r="A2" s="22">
        <f>WORKDAY(Документація!B47,-1)</f>
        <v>43545</v>
      </c>
      <c r="B2" s="3"/>
      <c r="C2" s="11"/>
    </row>
    <row r="3" spans="1:3" s="9" customFormat="1" x14ac:dyDescent="0.25">
      <c r="A3" s="5"/>
      <c r="B3" s="4"/>
      <c r="C3" s="11" t="s">
        <v>34</v>
      </c>
    </row>
    <row r="4" spans="1:3" ht="67.5" customHeight="1" x14ac:dyDescent="0.25">
      <c r="A4" s="14" t="s">
        <v>0</v>
      </c>
      <c r="B4" s="162">
        <f>'Додаток 1'!D4</f>
        <v>0</v>
      </c>
      <c r="C4" s="162"/>
    </row>
    <row r="5" spans="1:3" ht="18" customHeight="1" x14ac:dyDescent="0.25">
      <c r="A5" s="6"/>
      <c r="B5" s="162">
        <f>'Додаток 1'!D9</f>
        <v>0</v>
      </c>
      <c r="C5" s="162"/>
    </row>
    <row r="6" spans="1:3" x14ac:dyDescent="0.25">
      <c r="A6" s="11" t="s">
        <v>33</v>
      </c>
      <c r="B6" s="162">
        <f>'Додаток 1'!D11</f>
        <v>0</v>
      </c>
      <c r="C6" s="162"/>
    </row>
    <row r="7" spans="1:3" s="2" customFormat="1" ht="18" customHeight="1" x14ac:dyDescent="0.25">
      <c r="A7" s="18"/>
      <c r="B7" s="163">
        <f>'Додаток 1'!D12</f>
        <v>0</v>
      </c>
      <c r="C7" s="163"/>
    </row>
    <row r="8" spans="1:3" s="9" customFormat="1" ht="18" customHeight="1" x14ac:dyDescent="0.25">
      <c r="A8" s="18"/>
      <c r="B8" s="162">
        <f>'Додаток 1'!D13</f>
        <v>0</v>
      </c>
      <c r="C8" s="16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60" t="s">
        <v>24</v>
      </c>
      <c r="C11" s="160"/>
    </row>
    <row r="12" spans="1:3" ht="131.25" customHeight="1" x14ac:dyDescent="0.25">
      <c r="A12" s="7"/>
      <c r="B12" s="161" t="str">
        <f>Документація!$B$3</f>
        <v xml:space="preserve">Спецодяг для працівників ФТД </v>
      </c>
      <c r="C12" s="161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Документація!$B$22</f>
        <v>tender-529@foxtrot.kiev.ua</v>
      </c>
    </row>
    <row r="16" spans="1:3" s="3" customFormat="1" x14ac:dyDescent="0.25">
      <c r="B16" s="5"/>
      <c r="C16" s="9" t="s">
        <v>23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46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Документація</vt:lpstr>
      <vt:lpstr>Додаток 1</vt:lpstr>
      <vt:lpstr>Вид 1</vt:lpstr>
      <vt:lpstr>Вид 2</vt:lpstr>
      <vt:lpstr>Вид 3</vt:lpstr>
      <vt:lpstr>Титульний лист конверта</vt:lpstr>
      <vt:lpstr>'Вид 1'!Область_печати</vt:lpstr>
      <vt:lpstr>'Вид 2'!Область_печати</vt:lpstr>
      <vt:lpstr>'Вид 3'!Область_печати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2019-03-14T16:45:40Z</dcterms:modified>
</cp:coreProperties>
</file>