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1'!$A$34:$C$36</definedName>
    <definedName name="_xlnm.Print_Area" localSheetId="1">'Додаток 1'!$A:$C</definedName>
  </definedNames>
  <calcPr calcId="145621"/>
</workbook>
</file>

<file path=xl/calcChain.xml><?xml version="1.0" encoding="utf-8"?>
<calcChain xmlns="http://schemas.openxmlformats.org/spreadsheetml/2006/main">
  <c r="C37" i="3" l="1"/>
  <c r="B36" i="3" l="1"/>
  <c r="B35" i="3"/>
  <c r="D36" i="3" l="1"/>
  <c r="D35" i="3"/>
  <c r="D34" i="3" l="1"/>
  <c r="A2" i="1" l="1"/>
  <c r="C1" i="1"/>
  <c r="C19" i="1"/>
  <c r="A1" i="3" l="1"/>
  <c r="C2" i="3" l="1"/>
  <c r="C1" i="3" l="1"/>
  <c r="B5" i="1"/>
  <c r="B7" i="1"/>
  <c r="B6" i="1"/>
  <c r="B8" i="1"/>
  <c r="B4" i="1"/>
  <c r="A2" i="3"/>
  <c r="B12" i="1"/>
</calcChain>
</file>

<file path=xl/sharedStrings.xml><?xml version="1.0" encoding="utf-8"?>
<sst xmlns="http://schemas.openxmlformats.org/spreadsheetml/2006/main" count="128" uniqueCount="128">
  <si>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</si>
  <si>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</si>
  <si>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</si>
  <si>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</si>
  <si>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</si>
  <si>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</si>
  <si>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</si>
  <si>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</si>
  <si>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</si>
  <si>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</si>
  <si>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</si>
  <si>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</si>
  <si>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</si>
  <si>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</si>
  <si>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</si>
  <si>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</si>
  <si>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</si>
  <si>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</si>
  <si>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</si>
  <si>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</si>
  <si>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</si>
  <si>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</si>
  <si>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</si>
  <si>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</si>
  <si>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</si>
  <si>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</si>
  <si>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</si>
  <si>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</si>
  <si>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</si>
  <si>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</si>
  <si>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</si>
  <si>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</si>
  <si>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</si>
  <si>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</si>
  <si>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</si>
  <si>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</si>
  <si>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</si>
  <si>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</si>
  <si>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</si>
  <si>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</si>
  <si>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</si>
  <si>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</si>
  <si>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</si>
  <si>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</si>
  <si>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</si>
  <si>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</si>
  <si>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</si>
  <si>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</si>
  <si>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</si>
  <si>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</si>
  <si>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</si>
  <si>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</si>
  <si>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</si>
  <si>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</si>
  <si>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</si>
  <si>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Вказати основних клієнтів за напрямком даної закупівлі.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</si>
  <si>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</si>
  <si>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</si>
  <si>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</si>
  <si>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</si>
  <si>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</si>
  <si>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</si>
  <si>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</si>
  <si>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</si>
  <si>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</si>
  <si>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</si>
  <si>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</si>
  <si>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Запит комерційної пропозиції на закупівлю надано в Додатку 1.</t>
  </si>
  <si>
    <t>Фіналісти процедури закупівлі на запит Замовника надають такі документи в електронному вигляді:</t>
  </si>
  <si>
    <t>•  Довідку про розмір чистих активів (тільки для ТОВ).</t>
  </si>
  <si>
    <t>Учасники подають в запечатаному конверті:</t>
  </si>
  <si>
    <t>•  Комерційну пропозицію у форматі Додатку 1, завірену підписом керівника та печаткою.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</si>
  <si>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</si>
  <si>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</si>
  <si>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</si>
  <si>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</si>
  <si>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</si>
  <si>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</si>
  <si>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</si>
  <si>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</si>
  <si>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</si>
  <si>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</si>
  <si>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</si>
  <si>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</si>
  <si>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</si>
  <si>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Електронна версія пропозиції в форматі Excel подається на адресу:</t>
  </si>
  <si>
    <t>Адреса надання пропозиції: м. Київ, 04112, вул. Дорогожицька, 1, галерея 1, кімната 1.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</si>
  <si>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</si>
  <si>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</si>
  <si>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 xml:space="preserve">На конверт має бути наклеєний титульний лист, який автоматично формується при заповненні Додатку 1. </t>
  </si>
  <si>
    <t xml:space="preserve">
Оригінал пропозиції подається в запечатаному конверті розміром 229×324мм.</t>
  </si>
  <si>
    <t>Критерієм вибору переможця є мінімальна ціна.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</si>
  <si>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</si>
  <si>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Ціна, грн. з ПДВ</t>
  </si>
  <si>
    <t>Найменування</t>
  </si>
  <si>
    <t>У разі наявності в ціні пропозиції валютної складової, вказати:
   1. Курс валюти на дату даної пропозиції;</t>
  </si>
  <si>
    <t>5. Доля валютної складової в ціні пропозиції у відсотках.</t>
  </si>
  <si>
    <r>
      <t>2. Назва валюти</t>
    </r>
    <r>
      <rPr>
        <sz val="10"/>
        <color theme="0" tint="-0.34998626667073579"/>
        <rFont val="Cambria"/>
        <family val="1"/>
        <charset val="204"/>
        <scheme val="major"/>
      </rPr>
      <t xml:space="preserve"> (USD, EUR тощо)</t>
    </r>
    <r>
      <rPr>
        <sz val="10"/>
        <rFont val="Cambria"/>
        <family val="1"/>
        <charset val="204"/>
        <scheme val="major"/>
      </rPr>
      <t>;</t>
    </r>
  </si>
  <si>
    <r>
      <t xml:space="preserve">3. Назва курсу </t>
    </r>
    <r>
      <rPr>
        <sz val="10"/>
        <color theme="0" tint="-0.34998626667073579"/>
        <rFont val="Cambria"/>
        <family val="1"/>
        <charset val="204"/>
        <scheme val="major"/>
      </rPr>
      <t>(НБУ, Міжбанк, покупка, продаж, середньозважений тощо)</t>
    </r>
    <r>
      <rPr>
        <sz val="10"/>
        <rFont val="Cambria"/>
        <family val="1"/>
        <charset val="204"/>
        <scheme val="major"/>
      </rPr>
      <t>;</t>
    </r>
  </si>
  <si>
    <t>4. Посилання на ресурс, на якому публікується курс вказаної валюти;</t>
  </si>
  <si>
    <t>Всього сума закупівлі, грн. з ПДВ:</t>
  </si>
  <si>
    <t xml:space="preserve">     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</si>
  <si>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 xml:space="preserve">     Тема електронного листа має містити найменування закупівлі та бути довжиною не більше 90 символів.</t>
  </si>
  <si>
    <t>Для своєчасного отримання інформації щодо тендерів ГК «ФОКСТРОТ» Учасник має оформити реєстрацію за посиланням:</t>
  </si>
  <si>
    <t>Кількість</t>
  </si>
  <si>
    <t>р/р</t>
  </si>
  <si>
    <t>МФО</t>
  </si>
  <si>
    <t>Разом з комерційною пропозицією Учасник має надати:</t>
  </si>
  <si>
    <t>•  Комерційну пропозицію у форматі Додатку 1 в Excel;</t>
  </si>
  <si>
    <t>tender-623@foxtrot.ua</t>
  </si>
  <si>
    <t>Умови оплати: безготівкова оплата виконується по факту поставки протягом 30 календарних днів після надання Підрядником всіх бухгалтерських документів (видаткова накладна, зареєстрована податкова накладна). Підтвердити.</t>
  </si>
  <si>
    <t>Доставка на склад Замовника за адресою: смт. Гостомель, вул. Свято-Покровська, 141П. Підтвердити або вказати свої умови.</t>
  </si>
  <si>
    <t>Гарантійний строк має бути не менше 12 місяців від дати поставки. Підтвердити або вказати свої умови.</t>
  </si>
  <si>
    <t>Кожна упаковка має містити таку інформацію:
 - найменування товару;
 - кількість виробів в упаковці;
 - штрих-код в системі EAN13.
Підтвердити або вказати свої умови.</t>
  </si>
  <si>
    <t>Тендерна пропозиція має включати вартість товару, упаковки та транспортних витрат. Підтвердити або вказати свої умови.</t>
  </si>
  <si>
    <t>Зразок має бути промаркований найменуванням компанії Учасника.</t>
  </si>
  <si>
    <t>Зразок повертається на запит Учасника не пізніше 10 робочих днів після оголошення переможця процедури закупівлі.</t>
  </si>
  <si>
    <t>Сканери штрих-кодів</t>
  </si>
  <si>
    <t>•  Сертифікат якості та технічний паспорт на кожен товар;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</si>
  <si>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Умови Договору мають відповідати акцептованій пропозиції Учасника.
Проект договору додається.</t>
  </si>
  <si>
    <t>Якщо пропозиція надається на аналог дротового сканеру штрих-кодів, зазначити марку, модель та країну-виробника сканеру та його технічні характеристики.</t>
  </si>
  <si>
    <t>Доставка здійснюється відповідно до замовлень Замовника:
 - бездротовий сканер штрих-кодів Sunlux XL-9310 USB з підставкою партіями по 20 штук;
 - дротовий сканер штрих-кодів Sunlux XL-6200A USB з підставкою (або аналог) по 50 штук.
Підтвердити або вказати свої умови.</t>
  </si>
  <si>
    <t>Бездротовий сканер штрих-кодів Sunlux XL-9310 USB з підставкою</t>
  </si>
  <si>
    <t>Дротовий сканер штрих-кодів Sunlux XL-6200A USB з підставкою (або аналог)</t>
  </si>
  <si>
    <t>•  Зразок дротового сканеру штрих-кодів, якщо пропозицію надано на аналог.</t>
  </si>
  <si>
    <t>•  Технічні параметри дротового сканеру штрих-кодів, якщо пропозицію надано на аналог.</t>
  </si>
  <si>
    <t>Упаковка (гофрокороб) має забезпечувати зберігання сканерів під час транспортування територією України та складського стелажного зберігання. Кожний сканер має бути упакований в окрему упаковку. Підтвердити або вказати свої умови.</t>
  </si>
  <si>
    <t>Строк поставки: не більше 10 календарних днів від дати замовлення. Підтвердити або вказати свої умови.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</si>
</sst>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#,##0.00_ ;[Red]\-#,##0.00\ "/>
    <numFmt numFmtId="184" formatCode="_-* #,##0_р_._-;\-* #,##0_р_._-;_-* &quot;-&quot;??_р_._-;_-@_-"/>
    <numFmt numFmtId="185" formatCode="#,##0.0000"/>
    <numFmt numFmtId="186" formatCode="_-* #,##0.0000000_р_._-;\-* #,##0.0000000_р_._-;_-* &quot;-&quot;??_р_._-;_-@_-"/>
  </numFmts>
  <fonts count="49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sz val="10"/>
      <color theme="0" tint="-0.34998626667073579"/>
      <name val="Cambria"/>
      <family val="1"/>
      <charset val="204"/>
      <scheme val="major"/>
    </font>
    <font>
      <b/>
      <sz val="11"/>
      <color rgb="FFC0000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sz val="16"/>
      <color rgb="FFC00000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55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23" fillId="0" borderId="0"/>
    <xf numFmtId="0" fontId="24" fillId="0" borderId="0"/>
    <xf numFmtId="164" fontId="9" fillId="0" borderId="0" applyFont="0" applyFill="0" applyBorder="0" applyAlignment="0" applyProtection="0"/>
    <xf numFmtId="0" fontId="25" fillId="0" borderId="0"/>
    <xf numFmtId="37" fontId="26" fillId="3" borderId="10">
      <protection hidden="1"/>
    </xf>
    <xf numFmtId="168" fontId="24" fillId="4" borderId="10">
      <protection hidden="1"/>
    </xf>
    <xf numFmtId="37" fontId="24" fillId="4" borderId="10">
      <protection hidden="1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37" fontId="26" fillId="5" borderId="0" applyNumberFormat="0" applyBorder="0" applyAlignment="0">
      <alignment horizontal="center"/>
      <protection hidden="1"/>
    </xf>
    <xf numFmtId="0" fontId="24" fillId="6" borderId="0" applyNumberFormat="0" applyBorder="0" applyAlignment="0">
      <protection hidden="1"/>
    </xf>
    <xf numFmtId="173" fontId="26" fillId="7" borderId="10">
      <alignment horizontal="right"/>
      <protection locked="0"/>
    </xf>
    <xf numFmtId="173" fontId="24" fillId="8" borderId="10">
      <alignment horizontal="right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37" fontId="26" fillId="7" borderId="3" applyNumberFormat="0" applyBorder="0">
      <alignment horizontal="left"/>
      <protection locked="0"/>
    </xf>
    <xf numFmtId="0" fontId="24" fillId="8" borderId="0" applyNumberFormat="0" applyBorder="0">
      <alignment horizontal="left"/>
      <protection locked="0"/>
    </xf>
    <xf numFmtId="174" fontId="29" fillId="0" borderId="0">
      <alignment horizontal="left"/>
    </xf>
    <xf numFmtId="174" fontId="30" fillId="0" borderId="0">
      <alignment horizontal="left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37" fontId="26" fillId="9" borderId="11">
      <alignment horizontal="center" vertical="center"/>
      <protection hidden="1"/>
    </xf>
    <xf numFmtId="168" fontId="24" fillId="10" borderId="11">
      <alignment horizontal="center" vertical="center"/>
      <protection hidden="1"/>
    </xf>
    <xf numFmtId="37" fontId="24" fillId="10" borderId="11">
      <alignment horizontal="center" vertical="center"/>
      <protection hidden="1"/>
    </xf>
    <xf numFmtId="175" fontId="33" fillId="9" borderId="10">
      <alignment horizontal="right"/>
      <protection locked="0"/>
    </xf>
    <xf numFmtId="176" fontId="34" fillId="10" borderId="10">
      <alignment horizontal="right"/>
      <protection locked="0"/>
    </xf>
    <xf numFmtId="37" fontId="33" fillId="3" borderId="10">
      <alignment vertical="center"/>
      <protection hidden="1"/>
    </xf>
    <xf numFmtId="168" fontId="34" fillId="4" borderId="10">
      <alignment vertical="center"/>
      <protection hidden="1"/>
    </xf>
    <xf numFmtId="37" fontId="34" fillId="4" borderId="10">
      <alignment vertical="center"/>
      <protection hidden="1"/>
    </xf>
    <xf numFmtId="38" fontId="26" fillId="0" borderId="12"/>
    <xf numFmtId="177" fontId="24" fillId="0" borderId="12"/>
    <xf numFmtId="38" fontId="24" fillId="0" borderId="12"/>
    <xf numFmtId="0" fontId="35" fillId="0" borderId="0"/>
    <xf numFmtId="37" fontId="26" fillId="9" borderId="11">
      <alignment vertical="center"/>
      <protection hidden="1"/>
    </xf>
    <xf numFmtId="168" fontId="24" fillId="10" borderId="11">
      <alignment vertical="center"/>
      <protection hidden="1"/>
    </xf>
    <xf numFmtId="37" fontId="24" fillId="10" borderId="11">
      <alignment vertical="center"/>
      <protection hidden="1"/>
    </xf>
    <xf numFmtId="178" fontId="26" fillId="3" borderId="10">
      <alignment horizontal="right"/>
      <protection hidden="1"/>
    </xf>
    <xf numFmtId="178" fontId="24" fillId="4" borderId="10">
      <alignment horizontal="right"/>
      <protection hidden="1"/>
    </xf>
    <xf numFmtId="178" fontId="26" fillId="7" borderId="10">
      <alignment horizontal="right"/>
      <protection locked="0"/>
    </xf>
    <xf numFmtId="178" fontId="24" fillId="8" borderId="10">
      <alignment horizontal="right"/>
      <protection locked="0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26" fillId="0" borderId="0"/>
    <xf numFmtId="38" fontId="33" fillId="11" borderId="10">
      <alignment vertical="center"/>
      <protection locked="0"/>
    </xf>
    <xf numFmtId="177" fontId="34" fillId="4" borderId="10">
      <alignment vertical="center"/>
      <protection locked="0"/>
    </xf>
    <xf numFmtId="38" fontId="34" fillId="4" borderId="10">
      <alignment vertical="center"/>
      <protection locked="0"/>
    </xf>
    <xf numFmtId="39" fontId="33" fillId="0" borderId="13">
      <alignment horizontal="center" vertical="center"/>
      <protection hidden="1"/>
    </xf>
    <xf numFmtId="179" fontId="34" fillId="0" borderId="13">
      <alignment horizontal="center" vertical="center"/>
      <protection hidden="1"/>
    </xf>
    <xf numFmtId="39" fontId="34" fillId="0" borderId="13">
      <alignment horizontal="center" vertical="center"/>
      <protection hidden="1"/>
    </xf>
    <xf numFmtId="180" fontId="33" fillId="11" borderId="10">
      <alignment vertical="center"/>
      <protection locked="0"/>
    </xf>
    <xf numFmtId="181" fontId="34" fillId="4" borderId="10">
      <alignment vertical="center"/>
      <protection locked="0"/>
    </xf>
    <xf numFmtId="37" fontId="26" fillId="3" borderId="10">
      <alignment horizontal="center"/>
      <protection hidden="1"/>
    </xf>
    <xf numFmtId="168" fontId="24" fillId="4" borderId="10">
      <alignment horizontal="center"/>
      <protection hidden="1"/>
    </xf>
    <xf numFmtId="37" fontId="24" fillId="4" borderId="10">
      <alignment horizontal="center"/>
      <protection hidden="1"/>
    </xf>
    <xf numFmtId="38" fontId="26" fillId="0" borderId="14">
      <alignment vertical="center"/>
      <protection locked="0"/>
    </xf>
    <xf numFmtId="177" fontId="24" fillId="0" borderId="15">
      <alignment vertical="center"/>
      <protection locked="0"/>
    </xf>
    <xf numFmtId="38" fontId="24" fillId="0" borderId="15">
      <alignment vertical="center"/>
      <protection locked="0"/>
    </xf>
    <xf numFmtId="38" fontId="33" fillId="3" borderId="10">
      <alignment horizontal="center" vertical="center"/>
      <protection hidden="1"/>
    </xf>
    <xf numFmtId="177" fontId="34" fillId="4" borderId="10">
      <alignment horizontal="center" vertical="center"/>
      <protection hidden="1"/>
    </xf>
    <xf numFmtId="38" fontId="34" fillId="4" borderId="10">
      <alignment horizontal="center" vertical="center"/>
      <protection hidden="1"/>
    </xf>
    <xf numFmtId="38" fontId="37" fillId="3" borderId="16">
      <alignment vertical="center"/>
      <protection hidden="1"/>
    </xf>
    <xf numFmtId="177" fontId="38" fillId="4" borderId="16">
      <alignment vertical="center"/>
      <protection hidden="1"/>
    </xf>
    <xf numFmtId="38" fontId="38" fillId="4" borderId="16">
      <alignment vertical="center"/>
      <protection hidden="1"/>
    </xf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0" fontId="39" fillId="0" borderId="0">
      <alignment horizontal="centerContinuous" vertical="center"/>
    </xf>
    <xf numFmtId="0" fontId="39" fillId="0" borderId="0">
      <alignment horizontal="center" vertical="center"/>
    </xf>
    <xf numFmtId="0" fontId="40" fillId="0" borderId="0"/>
    <xf numFmtId="0" fontId="27" fillId="0" borderId="0"/>
    <xf numFmtId="0" fontId="27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7" fillId="0" borderId="0"/>
    <xf numFmtId="0" fontId="27" fillId="0" borderId="0"/>
    <xf numFmtId="0" fontId="23" fillId="0" borderId="0"/>
    <xf numFmtId="0" fontId="12" fillId="0" borderId="0"/>
    <xf numFmtId="0" fontId="13" fillId="0" borderId="0"/>
    <xf numFmtId="0" fontId="23" fillId="0" borderId="0"/>
    <xf numFmtId="0" fontId="13" fillId="0" borderId="0"/>
    <xf numFmtId="0" fontId="27" fillId="0" borderId="0"/>
    <xf numFmtId="0" fontId="2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38" fontId="36" fillId="0" borderId="0" applyFont="0" applyFill="0" applyBorder="0" applyAlignment="0" applyProtection="0"/>
    <xf numFmtId="3" fontId="41" fillId="0" borderId="2" applyFont="0" applyFill="0" applyBorder="0" applyAlignment="0" applyProtection="0">
      <alignment horizontal="center" vertical="center"/>
      <protection locked="0"/>
    </xf>
    <xf numFmtId="3" fontId="24" fillId="0" borderId="0" applyFill="0" applyBorder="0" applyAlignment="0" applyProtection="0"/>
    <xf numFmtId="40" fontId="36" fillId="0" borderId="0" applyFont="0" applyFill="0" applyBorder="0" applyAlignment="0" applyProtection="0"/>
    <xf numFmtId="0" fontId="33" fillId="0" borderId="2">
      <alignment horizontal="centerContinuous" vertical="center" wrapText="1"/>
    </xf>
    <xf numFmtId="0" fontId="34" fillId="0" borderId="13">
      <alignment horizontal="center" vertical="center" wrapText="1"/>
    </xf>
  </cellStyleXfs>
  <cellXfs count="115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7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165" fontId="18" fillId="0" borderId="0" xfId="0" applyNumberFormat="1" applyFont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167" fontId="14" fillId="0" borderId="2" xfId="2" applyNumberFormat="1" applyFont="1" applyFill="1" applyBorder="1" applyAlignment="1">
      <alignment horizontal="left" vertical="center" wrapText="1"/>
    </xf>
    <xf numFmtId="167" fontId="22" fillId="0" borderId="2" xfId="2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2" borderId="2" xfId="0" applyFont="1" applyFill="1" applyBorder="1" applyAlignment="1">
      <alignment vertical="center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84" fontId="14" fillId="2" borderId="2" xfId="2" applyNumberFormat="1" applyFont="1" applyFill="1" applyBorder="1" applyAlignment="1">
      <alignment vertical="center"/>
    </xf>
    <xf numFmtId="185" fontId="14" fillId="0" borderId="2" xfId="0" applyNumberFormat="1" applyFont="1" applyFill="1" applyBorder="1" applyAlignment="1">
      <alignment horizontal="left" vertical="center" wrapText="1"/>
    </xf>
    <xf numFmtId="186" fontId="14" fillId="0" borderId="0" xfId="2" applyNumberFormat="1" applyFont="1" applyFill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49" fontId="14" fillId="0" borderId="2" xfId="2" applyNumberFormat="1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4" fillId="0" borderId="5" xfId="0" applyFont="1" applyFill="1" applyBorder="1" applyAlignment="1">
      <alignment horizontal="left" vertical="center" wrapText="1"/>
    </xf>
    <xf numFmtId="0" fontId="45" fillId="0" borderId="3" xfId="0" applyFont="1" applyBorder="1" applyAlignment="1">
      <alignment vertical="top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184" fontId="43" fillId="0" borderId="0" xfId="2" applyNumberFormat="1" applyFont="1" applyFill="1" applyAlignment="1">
      <alignment horizontal="right" vertical="center" indent="4"/>
    </xf>
    <xf numFmtId="183" fontId="21" fillId="0" borderId="0" xfId="0" applyNumberFormat="1" applyFont="1" applyAlignment="1">
      <alignment vertical="center" wrapText="1"/>
    </xf>
    <xf numFmtId="0" fontId="47" fillId="0" borderId="5" xfId="0" applyFont="1" applyFill="1" applyBorder="1" applyAlignment="1">
      <alignment horizontal="left" vertical="center" wrapText="1"/>
    </xf>
    <xf numFmtId="164" fontId="15" fillId="0" borderId="2" xfId="2" applyFont="1" applyFill="1" applyBorder="1" applyAlignment="1" applyProtection="1">
      <alignment horizontal="right" vertical="center" wrapText="1" indent="2"/>
      <protection locked="0"/>
    </xf>
    <xf numFmtId="164" fontId="6" fillId="0" borderId="0" xfId="2" applyFont="1" applyFill="1" applyAlignment="1">
      <alignment horizontal="right" vertical="center" indent="4"/>
    </xf>
    <xf numFmtId="0" fontId="20" fillId="0" borderId="0" xfId="0" applyFont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15" fillId="2" borderId="6" xfId="3" applyFont="1" applyFill="1" applyBorder="1" applyAlignment="1">
      <alignment horizontal="left" vertical="center" wrapText="1"/>
    </xf>
    <xf numFmtId="0" fontId="15" fillId="2" borderId="7" xfId="3" applyFont="1" applyFill="1" applyBorder="1" applyAlignment="1">
      <alignment horizontal="left" vertical="center" wrapText="1"/>
    </xf>
    <xf numFmtId="0" fontId="15" fillId="2" borderId="6" xfId="3" applyFont="1" applyFill="1" applyBorder="1" applyAlignment="1">
      <alignment horizontal="left" vertical="center" wrapText="1" indent="1"/>
    </xf>
    <xf numFmtId="0" fontId="15" fillId="2" borderId="7" xfId="3" applyFont="1" applyFill="1" applyBorder="1" applyAlignment="1">
      <alignment horizontal="left" vertical="center" wrapText="1" indent="1"/>
    </xf>
    <xf numFmtId="0" fontId="14" fillId="2" borderId="6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  <xf numFmtId="165" fontId="48" fillId="0" borderId="5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left" vertical="center" wrapText="1" indent="2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623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12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5" style="9" customWidth="1"/>
    <col min="2" max="2" width="73.85546875" style="26" customWidth="1"/>
    <col min="3" max="16384" width="9.140625" style="9" hidden="1"/>
  </cols>
  <sheetData>
    <row r="1" spans="1:3" ht="18" customHeight="1">
      <c r="A1" s="88" t="s">
        <v>18</v>
      </c>
      <c r="B1" s="88"/>
      <c r="C1" s="8"/>
    </row>
    <row r="2" spans="1:3" ht="14.25" customHeight="1">
      <c r="A2" s="94" t="s">
        <v>49</v>
      </c>
      <c r="B2" s="95"/>
      <c r="C2" s="8"/>
    </row>
    <row r="3" spans="1:3" ht="25.5" customHeight="1">
      <c r="A3" s="91" t="s">
        <v>50</v>
      </c>
      <c r="B3" s="11" t="s">
        <v>117</v>
      </c>
      <c r="C3" s="39"/>
    </row>
    <row r="4" spans="1:3" ht="14.25" customHeight="1">
      <c r="A4" s="93"/>
      <c r="B4" s="69" t="s">
        <v>67</v>
      </c>
    </row>
    <row r="5" spans="1:3" ht="14.25" customHeight="1">
      <c r="A5" s="91" t="s">
        <v>51</v>
      </c>
      <c r="B5" s="21" t="s">
        <v>66</v>
      </c>
    </row>
    <row r="6" spans="1:3" ht="14.25" customHeight="1">
      <c r="A6" s="93"/>
      <c r="B6" s="15" t="s">
        <v>65</v>
      </c>
    </row>
    <row r="7" spans="1:3" ht="14.25" customHeight="1">
      <c r="A7" s="89" t="s">
        <v>45</v>
      </c>
      <c r="B7" s="90"/>
    </row>
    <row r="8" spans="1:3" ht="42.75" customHeight="1">
      <c r="A8" s="91" t="s">
        <v>5</v>
      </c>
      <c r="B8" s="21" t="s">
        <v>6</v>
      </c>
    </row>
    <row r="9" spans="1:3" ht="14.25" customHeight="1">
      <c r="A9" s="92"/>
      <c r="B9" s="23" t="s">
        <v>17</v>
      </c>
    </row>
    <row r="10" spans="1:3" ht="42.75" customHeight="1">
      <c r="A10" s="93"/>
      <c r="B10" s="22" t="s">
        <v>54</v>
      </c>
    </row>
    <row r="11" spans="1:3" ht="14.25" customHeight="1">
      <c r="A11" s="89" t="s">
        <v>46</v>
      </c>
      <c r="B11" s="90"/>
    </row>
    <row r="12" spans="1:3" ht="28.5" customHeight="1">
      <c r="A12" s="96" t="s">
        <v>81</v>
      </c>
      <c r="B12" s="50" t="s">
        <v>84</v>
      </c>
    </row>
    <row r="13" spans="1:3" ht="14.25" customHeight="1">
      <c r="A13" s="97"/>
      <c r="B13" s="50" t="s">
        <v>85</v>
      </c>
    </row>
    <row r="14" spans="1:3" ht="14.25" customHeight="1">
      <c r="A14" s="97"/>
      <c r="B14" s="37" t="s">
        <v>109</v>
      </c>
    </row>
    <row r="15" spans="1:3" ht="14.25" customHeight="1">
      <c r="A15" s="97"/>
      <c r="B15" s="69" t="s">
        <v>72</v>
      </c>
    </row>
    <row r="16" spans="1:3" ht="14.25" customHeight="1">
      <c r="A16" s="97"/>
      <c r="B16" s="55" t="s">
        <v>108</v>
      </c>
    </row>
    <row r="17" spans="1:2" ht="14.25" customHeight="1">
      <c r="A17" s="97"/>
      <c r="B17" s="55" t="s">
        <v>118</v>
      </c>
    </row>
    <row r="18" spans="1:2" ht="28.5" customHeight="1">
      <c r="A18" s="97"/>
      <c r="B18" s="55" t="s">
        <v>125</v>
      </c>
    </row>
    <row r="19" spans="1:2" ht="42.75" customHeight="1">
      <c r="A19" s="97"/>
      <c r="B19" s="75" t="s">
        <v>101</v>
      </c>
    </row>
    <row r="20" spans="1:2" ht="28.5" customHeight="1">
      <c r="A20" s="97"/>
      <c r="B20" s="75" t="s">
        <v>102</v>
      </c>
    </row>
    <row r="21" spans="1:2" ht="42.75" customHeight="1" collapsed="1">
      <c r="A21" s="97"/>
      <c r="B21" s="50" t="s">
        <v>90</v>
      </c>
    </row>
    <row r="22" spans="1:2" ht="28.5" customHeight="1">
      <c r="A22" s="97"/>
      <c r="B22" s="37" t="s">
        <v>89</v>
      </c>
    </row>
    <row r="23" spans="1:2" ht="28.5" customHeight="1">
      <c r="A23" s="97"/>
      <c r="B23" s="50" t="s">
        <v>86</v>
      </c>
    </row>
    <row r="24" spans="1:2" ht="14.25" customHeight="1">
      <c r="A24" s="97"/>
      <c r="B24" s="69" t="s">
        <v>70</v>
      </c>
    </row>
    <row r="25" spans="1:2" ht="28.5" customHeight="1">
      <c r="A25" s="97"/>
      <c r="B25" s="55" t="s">
        <v>71</v>
      </c>
    </row>
    <row r="26" spans="1:2" ht="14.25" customHeight="1">
      <c r="A26" s="97"/>
      <c r="B26" s="69" t="s">
        <v>107</v>
      </c>
    </row>
    <row r="27" spans="1:2" ht="28.5" customHeight="1">
      <c r="A27" s="97"/>
      <c r="B27" s="55" t="s">
        <v>124</v>
      </c>
    </row>
    <row r="28" spans="1:2" ht="14.25" customHeight="1">
      <c r="A28" s="97"/>
      <c r="B28" s="84" t="s">
        <v>115</v>
      </c>
    </row>
    <row r="29" spans="1:2" ht="28.5" customHeight="1">
      <c r="A29" s="98"/>
      <c r="B29" s="84" t="s">
        <v>116</v>
      </c>
    </row>
    <row r="30" spans="1:2" ht="42.75" customHeight="1">
      <c r="A30" s="20" t="s">
        <v>82</v>
      </c>
      <c r="B30" s="36" t="s">
        <v>58</v>
      </c>
    </row>
    <row r="31" spans="1:2" ht="28.5" customHeight="1">
      <c r="A31" s="73" t="s">
        <v>83</v>
      </c>
      <c r="B31" s="21" t="s">
        <v>16</v>
      </c>
    </row>
    <row r="32" spans="1:2" ht="14.25" customHeight="1">
      <c r="A32" s="74"/>
      <c r="B32" s="38" t="s">
        <v>36</v>
      </c>
    </row>
    <row r="33" spans="1:2" ht="28.5" customHeight="1">
      <c r="A33" s="76">
        <v>8</v>
      </c>
      <c r="B33" s="38" t="s">
        <v>73</v>
      </c>
    </row>
    <row r="34" spans="1:2" ht="14.25" customHeight="1">
      <c r="A34" s="89" t="s">
        <v>80</v>
      </c>
      <c r="B34" s="90"/>
    </row>
    <row r="35" spans="1:2" ht="14.25" customHeight="1">
      <c r="A35" s="91" t="s">
        <v>78</v>
      </c>
      <c r="B35" s="35" t="s">
        <v>61</v>
      </c>
    </row>
    <row r="36" spans="1:2" ht="14.25" customHeight="1">
      <c r="A36" s="92"/>
      <c r="B36" s="28" t="s">
        <v>52</v>
      </c>
    </row>
    <row r="37" spans="1:2" ht="14.25" customHeight="1">
      <c r="A37" s="93"/>
      <c r="B37" s="112">
        <v>43700</v>
      </c>
    </row>
    <row r="38" spans="1:2" ht="42.75" customHeight="1">
      <c r="A38" s="91" t="s">
        <v>79</v>
      </c>
      <c r="B38" s="21" t="s">
        <v>88</v>
      </c>
    </row>
    <row r="39" spans="1:2" ht="28.5" customHeight="1">
      <c r="A39" s="92"/>
      <c r="B39" s="15" t="s">
        <v>7</v>
      </c>
    </row>
    <row r="40" spans="1:2" ht="28.5" customHeight="1">
      <c r="A40" s="93"/>
      <c r="B40" s="15" t="s">
        <v>87</v>
      </c>
    </row>
    <row r="41" spans="1:2" ht="14.25" customHeight="1">
      <c r="A41" s="89" t="s">
        <v>47</v>
      </c>
      <c r="B41" s="90"/>
    </row>
    <row r="42" spans="1:2" ht="14.25" customHeight="1">
      <c r="A42" s="91" t="s">
        <v>8</v>
      </c>
      <c r="B42" s="51" t="s">
        <v>91</v>
      </c>
    </row>
    <row r="43" spans="1:2" ht="42.75" customHeight="1">
      <c r="A43" s="93"/>
      <c r="B43" s="52" t="s">
        <v>92</v>
      </c>
    </row>
    <row r="44" spans="1:2" ht="57" customHeight="1">
      <c r="A44" s="42" t="s">
        <v>9</v>
      </c>
      <c r="B44" s="15" t="s">
        <v>10</v>
      </c>
    </row>
    <row r="45" spans="1:2" ht="14.25" customHeight="1">
      <c r="A45" s="91" t="s">
        <v>11</v>
      </c>
      <c r="B45" s="21" t="s">
        <v>12</v>
      </c>
    </row>
    <row r="46" spans="1:2" ht="28.5" customHeight="1">
      <c r="A46" s="92"/>
      <c r="B46" s="38" t="s">
        <v>37</v>
      </c>
    </row>
    <row r="47" spans="1:2" ht="28.5" customHeight="1">
      <c r="A47" s="92"/>
      <c r="B47" s="38" t="s">
        <v>38</v>
      </c>
    </row>
    <row r="48" spans="1:2" ht="42.75" customHeight="1">
      <c r="A48" s="93"/>
      <c r="B48" s="22" t="s">
        <v>34</v>
      </c>
    </row>
    <row r="49" spans="1:2" ht="14.25" customHeight="1">
      <c r="A49" s="91" t="s">
        <v>13</v>
      </c>
      <c r="B49" s="21" t="s">
        <v>14</v>
      </c>
    </row>
    <row r="50" spans="1:2" ht="14.25" customHeight="1">
      <c r="A50" s="92"/>
      <c r="B50" s="38" t="s">
        <v>39</v>
      </c>
    </row>
    <row r="51" spans="1:2" ht="28.5" customHeight="1">
      <c r="A51" s="92"/>
      <c r="B51" s="38" t="s">
        <v>40</v>
      </c>
    </row>
    <row r="52" spans="1:2" ht="42.75" customHeight="1">
      <c r="A52" s="93"/>
      <c r="B52" s="22" t="s">
        <v>15</v>
      </c>
    </row>
    <row r="53" spans="1:2" ht="28.5" customHeight="1">
      <c r="A53" s="91" t="s">
        <v>74</v>
      </c>
      <c r="B53" s="21" t="s">
        <v>68</v>
      </c>
    </row>
    <row r="54" spans="1:2" ht="14.25" customHeight="1">
      <c r="A54" s="92"/>
      <c r="B54" s="49" t="s">
        <v>56</v>
      </c>
    </row>
    <row r="55" spans="1:2" ht="14.25" customHeight="1">
      <c r="A55" s="92"/>
      <c r="B55" s="49" t="s">
        <v>57</v>
      </c>
    </row>
    <row r="56" spans="1:2" ht="14.25" customHeight="1">
      <c r="A56" s="92"/>
      <c r="B56" s="49" t="s">
        <v>63</v>
      </c>
    </row>
    <row r="57" spans="1:2" ht="14.25" customHeight="1">
      <c r="A57" s="92"/>
      <c r="B57" s="49" t="s">
        <v>64</v>
      </c>
    </row>
    <row r="58" spans="1:2" ht="14.25" customHeight="1">
      <c r="A58" s="92"/>
      <c r="B58" s="49" t="s">
        <v>62</v>
      </c>
    </row>
    <row r="59" spans="1:2" ht="14.25" customHeight="1">
      <c r="A59" s="93"/>
      <c r="B59" s="53" t="s">
        <v>69</v>
      </c>
    </row>
    <row r="60" spans="1:2" ht="28.5" customHeight="1">
      <c r="A60" s="91" t="s">
        <v>75</v>
      </c>
      <c r="B60" s="24" t="s">
        <v>76</v>
      </c>
    </row>
    <row r="61" spans="1:2" ht="14.25" customHeight="1">
      <c r="A61" s="93"/>
      <c r="B61" s="25" t="s">
        <v>41</v>
      </c>
    </row>
    <row r="62" spans="1:2" ht="14.25" customHeight="1">
      <c r="A62" s="89" t="s">
        <v>48</v>
      </c>
      <c r="B62" s="90"/>
    </row>
    <row r="63" spans="1:2" ht="71.25" customHeight="1">
      <c r="A63" s="20" t="s">
        <v>77</v>
      </c>
      <c r="B63" s="54" t="s">
        <v>119</v>
      </c>
    </row>
    <row r="64" spans="1:2" ht="14.25" customHeight="1"/>
    <row r="65" spans="2:2" ht="28.5" customHeight="1">
      <c r="B65" s="70" t="s">
        <v>103</v>
      </c>
    </row>
    <row r="66" spans="2:2" ht="14.25" customHeight="1">
      <c r="B66" s="71" t="s">
        <v>43</v>
      </c>
    </row>
    <row r="67" spans="2:2" ht="14.25" customHeight="1"/>
    <row r="68" spans="2:2" ht="14.25" customHeight="1"/>
    <row r="69" spans="2:2" ht="14.25" customHeight="1"/>
    <row r="70" spans="2:2" ht="14.25" customHeight="1"/>
    <row r="71" spans="2:2" ht="14.25" customHeight="1"/>
    <row r="72" spans="2:2" ht="14.25" customHeight="1"/>
    <row r="73" spans="2:2"/>
    <row r="74" spans="2:2"/>
    <row r="75" spans="2:2"/>
    <row r="76" spans="2:2"/>
    <row r="77" spans="2:2"/>
    <row r="78" spans="2:2"/>
    <row r="79" spans="2:2"/>
    <row r="80" spans="2: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</sheetData>
  <mergeCells count="18">
    <mergeCell ref="A12:A29"/>
    <mergeCell ref="A49:A52"/>
    <mergeCell ref="A53:A59"/>
    <mergeCell ref="A60:A61"/>
    <mergeCell ref="A62:B62"/>
    <mergeCell ref="A35:A37"/>
    <mergeCell ref="A38:A40"/>
    <mergeCell ref="A41:B41"/>
    <mergeCell ref="A42:A43"/>
    <mergeCell ref="A45:A48"/>
    <mergeCell ref="A34:B34"/>
    <mergeCell ref="A1:B1"/>
    <mergeCell ref="A7:B7"/>
    <mergeCell ref="A8:A10"/>
    <mergeCell ref="A11:B11"/>
    <mergeCell ref="A2:B2"/>
    <mergeCell ref="A5:A6"/>
    <mergeCell ref="A3:A4"/>
  </mergeCells>
  <conditionalFormatting sqref="B37">
    <cfRule type="containsBlanks" dxfId="8" priority="1">
      <formula>LEN(TRIM(B37))=0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9" r:id="rId1"/>
    <hyperlink ref="B66" r:id="rId2"/>
    <hyperlink ref="B61" r:id="rId3"/>
    <hyperlink ref="B22" location="'Титульний лист конверта'!A1" display="На конверт має бути наклеєний титульний лист, який автоматично формується при заповненні Додатку 1. "/>
    <hyperlink ref="B14" r:id="rId4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3"/>
  <sheetViews>
    <sheetView showGridLines="0" showZeros="0" defaultGridColor="0" colorId="22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3" sqref="C3"/>
    </sheetView>
  </sheetViews>
  <sheetFormatPr defaultRowHeight="12.75"/>
  <cols>
    <col min="1" max="1" width="67.85546875" style="59" customWidth="1"/>
    <col min="2" max="2" width="11.28515625" style="59" customWidth="1"/>
    <col min="3" max="3" width="54.28515625" style="60" customWidth="1"/>
    <col min="4" max="4" width="33.140625" style="80" customWidth="1"/>
    <col min="5" max="5" width="9.28515625" style="57" customWidth="1"/>
    <col min="6" max="16384" width="9.140625" style="57"/>
  </cols>
  <sheetData>
    <row r="1" spans="1:4" ht="25.5" customHeight="1">
      <c r="A1" s="113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113"/>
      <c r="C1" s="40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77"/>
    </row>
    <row r="2" spans="1:4" s="16" customFormat="1" ht="20.25" customHeight="1">
      <c r="A2" s="114" t="str">
        <f>Документація!$B$3</f>
        <v>Сканери штрих-кодів</v>
      </c>
      <c r="B2" s="114"/>
      <c r="C2" s="41" t="str">
        <f>IF($C$3=0,"Поля для заповнення промарковано кольором.","")</f>
        <v>Поля для заповнення промарковано кольором.</v>
      </c>
      <c r="D2" s="78"/>
    </row>
    <row r="3" spans="1:4" s="16" customFormat="1" ht="12.75" customHeight="1">
      <c r="A3" s="105" t="s">
        <v>21</v>
      </c>
      <c r="B3" s="106"/>
      <c r="C3" s="43"/>
      <c r="D3" s="79"/>
    </row>
    <row r="4" spans="1:4" s="16" customFormat="1" ht="12.75" customHeight="1">
      <c r="A4" s="103" t="s">
        <v>22</v>
      </c>
      <c r="B4" s="104"/>
      <c r="C4" s="44"/>
      <c r="D4" s="79"/>
    </row>
    <row r="5" spans="1:4" s="16" customFormat="1" ht="12.75" customHeight="1">
      <c r="A5" s="103" t="s">
        <v>23</v>
      </c>
      <c r="B5" s="104"/>
      <c r="C5" s="44"/>
      <c r="D5" s="79"/>
    </row>
    <row r="6" spans="1:4" s="16" customFormat="1" ht="12.75" customHeight="1">
      <c r="A6" s="103" t="s">
        <v>24</v>
      </c>
      <c r="B6" s="104"/>
      <c r="C6" s="45"/>
      <c r="D6" s="79"/>
    </row>
    <row r="7" spans="1:4" s="16" customFormat="1" ht="12.75" customHeight="1">
      <c r="A7" s="103" t="s">
        <v>25</v>
      </c>
      <c r="B7" s="104"/>
      <c r="C7" s="44"/>
      <c r="D7" s="79"/>
    </row>
    <row r="8" spans="1:4" s="16" customFormat="1" ht="12.75" customHeight="1">
      <c r="A8" s="103" t="s">
        <v>26</v>
      </c>
      <c r="B8" s="104"/>
      <c r="C8" s="44"/>
      <c r="D8" s="79"/>
    </row>
    <row r="9" spans="1:4" s="16" customFormat="1" ht="12.75" customHeight="1">
      <c r="A9" s="103" t="s">
        <v>35</v>
      </c>
      <c r="B9" s="104"/>
      <c r="C9" s="45"/>
      <c r="D9" s="79"/>
    </row>
    <row r="10" spans="1:4" s="16" customFormat="1" ht="12.75" customHeight="1">
      <c r="A10" s="103" t="s">
        <v>27</v>
      </c>
      <c r="B10" s="104"/>
      <c r="C10" s="44"/>
      <c r="D10" s="79"/>
    </row>
    <row r="11" spans="1:4" s="16" customFormat="1" ht="12.75" customHeight="1">
      <c r="A11" s="103" t="s">
        <v>29</v>
      </c>
      <c r="B11" s="104"/>
      <c r="C11" s="45"/>
      <c r="D11" s="79"/>
    </row>
    <row r="12" spans="1:4" s="16" customFormat="1" ht="12.75" customHeight="1">
      <c r="A12" s="103" t="s">
        <v>30</v>
      </c>
      <c r="B12" s="104"/>
      <c r="C12" s="46"/>
      <c r="D12" s="79"/>
    </row>
    <row r="13" spans="1:4" s="16" customFormat="1" ht="12.75" customHeight="1">
      <c r="A13" s="103" t="s">
        <v>59</v>
      </c>
      <c r="B13" s="104"/>
      <c r="C13" s="47"/>
      <c r="D13" s="79"/>
    </row>
    <row r="14" spans="1:4" s="16" customFormat="1" ht="12.75" customHeight="1">
      <c r="A14" s="103" t="s">
        <v>44</v>
      </c>
      <c r="B14" s="104"/>
      <c r="C14" s="47"/>
      <c r="D14" s="79"/>
    </row>
    <row r="15" spans="1:4" s="16" customFormat="1" ht="12.75" customHeight="1">
      <c r="A15" s="103" t="s">
        <v>28</v>
      </c>
      <c r="B15" s="104"/>
      <c r="C15" s="47"/>
      <c r="D15" s="79"/>
    </row>
    <row r="16" spans="1:4" s="16" customFormat="1" ht="12.75" customHeight="1">
      <c r="A16" s="103" t="s">
        <v>33</v>
      </c>
      <c r="B16" s="104"/>
      <c r="C16" s="72"/>
      <c r="D16" s="79"/>
    </row>
    <row r="17" spans="1:4" s="16" customFormat="1" ht="12.75" customHeight="1">
      <c r="A17" s="103" t="s">
        <v>105</v>
      </c>
      <c r="B17" s="104"/>
      <c r="C17" s="72"/>
      <c r="D17" s="79"/>
    </row>
    <row r="18" spans="1:4" s="16" customFormat="1" ht="12.75" customHeight="1">
      <c r="A18" s="103" t="s">
        <v>106</v>
      </c>
      <c r="B18" s="104"/>
      <c r="C18" s="72"/>
      <c r="D18" s="79"/>
    </row>
    <row r="19" spans="1:4" s="16" customFormat="1" ht="12.75" customHeight="1">
      <c r="A19" s="103" t="s">
        <v>55</v>
      </c>
      <c r="B19" s="104"/>
      <c r="C19" s="48"/>
      <c r="D19" s="79"/>
    </row>
    <row r="20" spans="1:4" s="16" customFormat="1" ht="25.5" customHeight="1">
      <c r="A20" s="103" t="s">
        <v>120</v>
      </c>
      <c r="B20" s="104"/>
      <c r="C20" s="48"/>
      <c r="D20" s="79"/>
    </row>
    <row r="21" spans="1:4" ht="25.5" customHeight="1">
      <c r="A21" s="99" t="s">
        <v>111</v>
      </c>
      <c r="B21" s="100"/>
      <c r="C21" s="44"/>
    </row>
    <row r="22" spans="1:4" ht="63.75" customHeight="1">
      <c r="A22" s="99" t="s">
        <v>121</v>
      </c>
      <c r="B22" s="100"/>
      <c r="C22" s="44"/>
    </row>
    <row r="23" spans="1:4" ht="25.5" customHeight="1">
      <c r="A23" s="99" t="s">
        <v>127</v>
      </c>
      <c r="B23" s="100"/>
      <c r="C23" s="44"/>
    </row>
    <row r="24" spans="1:4" ht="25.5" customHeight="1">
      <c r="A24" s="99" t="s">
        <v>112</v>
      </c>
      <c r="B24" s="100"/>
      <c r="C24" s="44"/>
    </row>
    <row r="25" spans="1:4" ht="38.25" customHeight="1">
      <c r="A25" s="99" t="s">
        <v>126</v>
      </c>
      <c r="B25" s="100"/>
      <c r="C25" s="44"/>
    </row>
    <row r="26" spans="1:4" ht="63.75" customHeight="1">
      <c r="A26" s="99" t="s">
        <v>113</v>
      </c>
      <c r="B26" s="100"/>
      <c r="C26" s="44"/>
    </row>
    <row r="27" spans="1:4" ht="38.25" customHeight="1">
      <c r="A27" s="99" t="s">
        <v>110</v>
      </c>
      <c r="B27" s="100"/>
      <c r="C27" s="44"/>
    </row>
    <row r="28" spans="1:4" ht="25.5" customHeight="1">
      <c r="A28" s="99" t="s">
        <v>95</v>
      </c>
      <c r="B28" s="100"/>
      <c r="C28" s="67"/>
    </row>
    <row r="29" spans="1:4" ht="12.75" customHeight="1">
      <c r="A29" s="101" t="s">
        <v>97</v>
      </c>
      <c r="B29" s="102"/>
      <c r="C29" s="44"/>
    </row>
    <row r="30" spans="1:4" ht="12.75" customHeight="1">
      <c r="A30" s="101" t="s">
        <v>98</v>
      </c>
      <c r="B30" s="102"/>
      <c r="C30" s="44"/>
    </row>
    <row r="31" spans="1:4" ht="12.75" customHeight="1">
      <c r="A31" s="101" t="s">
        <v>99</v>
      </c>
      <c r="B31" s="102"/>
      <c r="C31" s="44"/>
    </row>
    <row r="32" spans="1:4" ht="12.75" customHeight="1">
      <c r="A32" s="101" t="s">
        <v>96</v>
      </c>
      <c r="B32" s="102"/>
      <c r="C32" s="44"/>
    </row>
    <row r="33" spans="1:5" ht="25.5" customHeight="1">
      <c r="A33" s="99" t="s">
        <v>114</v>
      </c>
      <c r="B33" s="100"/>
      <c r="C33" s="44"/>
    </row>
    <row r="34" spans="1:5" ht="12.75" customHeight="1">
      <c r="A34" s="61" t="s">
        <v>94</v>
      </c>
      <c r="B34" s="61" t="s">
        <v>104</v>
      </c>
      <c r="C34" s="62" t="s">
        <v>93</v>
      </c>
      <c r="D34" s="81" t="str">
        <f>IF(SUM(D35:D36)&lt;&gt;0,"Для корректного відображення ПДВ, ціна в грн. з ПДВ має бути кратною 0,06. Просимо відкоригувати ціну.","")</f>
        <v/>
      </c>
    </row>
    <row r="35" spans="1:5" ht="25.5" customHeight="1">
      <c r="A35" s="58" t="s">
        <v>122</v>
      </c>
      <c r="B35" s="66">
        <f>20*2</f>
        <v>40</v>
      </c>
      <c r="C35" s="85"/>
      <c r="D35" s="81" t="str">
        <f>IF(ROUNDDOWN(C35/6,2)*6&lt;&gt;C35,ROUNDDOWN(C35/6,2)*6,"")</f>
        <v/>
      </c>
      <c r="E35" s="87"/>
    </row>
    <row r="36" spans="1:5" ht="25.5" customHeight="1">
      <c r="A36" s="58" t="s">
        <v>123</v>
      </c>
      <c r="B36" s="66">
        <f>50*4</f>
        <v>200</v>
      </c>
      <c r="C36" s="85"/>
      <c r="D36" s="81" t="str">
        <f t="shared" ref="D36" si="0">IF(ROUNDDOWN(C36/6,2)*6&lt;&gt;C36,ROUNDDOWN(C36/6,2)*6,"")</f>
        <v/>
      </c>
      <c r="E36" s="87"/>
    </row>
    <row r="37" spans="1:5" s="64" customFormat="1" ht="27" customHeight="1">
      <c r="A37" s="63"/>
      <c r="B37" s="65" t="s">
        <v>100</v>
      </c>
      <c r="C37" s="86">
        <f>SUMPRODUCT($B35:$B36,C35:C36)</f>
        <v>0</v>
      </c>
      <c r="D37" s="82"/>
    </row>
    <row r="38" spans="1:5" ht="12.75" customHeight="1"/>
    <row r="39" spans="1:5" ht="12.75" customHeight="1"/>
    <row r="40" spans="1:5" ht="12.75" customHeight="1">
      <c r="D40" s="83"/>
    </row>
    <row r="41" spans="1:5" ht="12.75" customHeight="1">
      <c r="C41" s="68"/>
    </row>
    <row r="42" spans="1:5" ht="12.75" customHeight="1"/>
    <row r="43" spans="1:5" ht="12.75" customHeight="1"/>
  </sheetData>
  <sheetProtection password="CF74" sheet="1" objects="1" scenarios="1" formatCells="0" formatColumns="0" formatRows="0" autoFilter="0"/>
  <protectedRanges>
    <protectedRange sqref="C1:C1048576" name="Диапазон1"/>
  </protectedRanges>
  <mergeCells count="33">
    <mergeCell ref="A17:B17"/>
    <mergeCell ref="A18:B18"/>
    <mergeCell ref="A19:B19"/>
    <mergeCell ref="A22:B22"/>
    <mergeCell ref="A27:B27"/>
    <mergeCell ref="A23:B23"/>
    <mergeCell ref="A20:B20"/>
    <mergeCell ref="A24:B24"/>
    <mergeCell ref="A25:B25"/>
    <mergeCell ref="A26:B2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6:B6"/>
    <mergeCell ref="A1:B1"/>
    <mergeCell ref="A2:B2"/>
    <mergeCell ref="A3:B3"/>
    <mergeCell ref="A4:B4"/>
    <mergeCell ref="A5:B5"/>
    <mergeCell ref="A33:B33"/>
    <mergeCell ref="A21:B21"/>
    <mergeCell ref="A32:B32"/>
    <mergeCell ref="A28:B28"/>
    <mergeCell ref="A29:B29"/>
    <mergeCell ref="A30:B30"/>
    <mergeCell ref="A31:B31"/>
  </mergeCells>
  <conditionalFormatting sqref="C3:C16 C19:C20 C34:C36 C27:C32 C22:C24">
    <cfRule type="containsBlanks" dxfId="7" priority="30">
      <formula>LEN(TRIM(C3))=0</formula>
    </cfRule>
  </conditionalFormatting>
  <conditionalFormatting sqref="D35:D36">
    <cfRule type="notContainsBlanks" dxfId="6" priority="33">
      <formula>LEN(TRIM(D35))&gt;0</formula>
    </cfRule>
  </conditionalFormatting>
  <conditionalFormatting sqref="D34">
    <cfRule type="notContainsBlanks" dxfId="5" priority="6">
      <formula>LEN(TRIM(D34))&gt;0</formula>
    </cfRule>
  </conditionalFormatting>
  <conditionalFormatting sqref="C33">
    <cfRule type="containsBlanks" dxfId="4" priority="5">
      <formula>LEN(TRIM(C33))=0</formula>
    </cfRule>
  </conditionalFormatting>
  <conditionalFormatting sqref="C17:C18">
    <cfRule type="containsBlanks" dxfId="3" priority="4">
      <formula>LEN(TRIM(C17))=0</formula>
    </cfRule>
  </conditionalFormatting>
  <conditionalFormatting sqref="C25">
    <cfRule type="containsBlanks" dxfId="2" priority="3">
      <formula>LEN(TRIM(C25))=0</formula>
    </cfRule>
  </conditionalFormatting>
  <conditionalFormatting sqref="C26">
    <cfRule type="containsBlanks" dxfId="1" priority="2">
      <formula>LEN(TRIM(C26))=0</formula>
    </cfRule>
  </conditionalFormatting>
  <conditionalFormatting sqref="C21">
    <cfRule type="containsBlanks" dxfId="0" priority="1">
      <formula>LEN(TRIM(C21))=0</formula>
    </cfRule>
  </conditionalFormatting>
  <dataValidations count="1">
    <dataValidation type="decimal" operator="greaterThanOrEqual" allowBlank="1" showInputMessage="1" showErrorMessage="1" sqref="C35:C36">
      <formula1>0</formula1>
    </dataValidation>
  </dataValidations>
  <pageMargins left="0.28000000000000003" right="0.2" top="0.2" bottom="0.36" header="0.19685039370078741" footer="0.19685039370078741"/>
  <pageSetup paperSize="9" scale="74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3" t="s">
        <v>60</v>
      </c>
      <c r="B1" s="32"/>
      <c r="C1" s="56" t="str">
        <f>CONCATENATE("Вхідний № ",RIGHT(LEFT(Документація!$B$14,10),3),"/_______")</f>
        <v>Вхідний № 623/_______</v>
      </c>
    </row>
    <row r="2" spans="1:3" s="10" customFormat="1">
      <c r="A2" s="34">
        <f>WORKDAY(Документація!$B$37,-1)</f>
        <v>43699</v>
      </c>
      <c r="B2" s="31"/>
      <c r="C2" s="13"/>
    </row>
    <row r="3" spans="1:3" s="10" customFormat="1">
      <c r="A3" s="5"/>
      <c r="B3" s="4"/>
      <c r="C3" s="13" t="s">
        <v>32</v>
      </c>
    </row>
    <row r="4" spans="1:3" ht="67.5" customHeight="1">
      <c r="A4" s="17" t="s">
        <v>0</v>
      </c>
      <c r="B4" s="109">
        <f>'Додаток 1'!$C$3</f>
        <v>0</v>
      </c>
      <c r="C4" s="109"/>
    </row>
    <row r="5" spans="1:3" ht="18" customHeight="1">
      <c r="A5" s="6"/>
      <c r="B5" s="110">
        <f>'Додаток 1'!$C$8</f>
        <v>0</v>
      </c>
      <c r="C5" s="110"/>
    </row>
    <row r="6" spans="1:3">
      <c r="A6" s="13" t="s">
        <v>31</v>
      </c>
      <c r="B6" s="110">
        <f>'Додаток 1'!$C$10</f>
        <v>0</v>
      </c>
      <c r="C6" s="110"/>
    </row>
    <row r="7" spans="1:3" s="2" customFormat="1" ht="18" customHeight="1">
      <c r="A7" s="27"/>
      <c r="B7" s="111">
        <f>'Додаток 1'!$C$11</f>
        <v>0</v>
      </c>
      <c r="C7" s="111"/>
    </row>
    <row r="8" spans="1:3" s="10" customFormat="1" ht="18" customHeight="1">
      <c r="A8" s="27"/>
      <c r="B8" s="110">
        <f>'Додаток 1'!$C$12</f>
        <v>0</v>
      </c>
      <c r="C8" s="110"/>
    </row>
    <row r="9" spans="1:3" s="10" customFormat="1" ht="18" customHeight="1">
      <c r="A9" s="14"/>
      <c r="B9" s="29"/>
      <c r="C9" s="30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107" t="s">
        <v>20</v>
      </c>
      <c r="C11" s="107"/>
    </row>
    <row r="12" spans="1:3" ht="131.25" customHeight="1">
      <c r="A12" s="7"/>
      <c r="B12" s="108" t="str">
        <f>Документація!$B$3</f>
        <v>Сканери штрих-кодів</v>
      </c>
      <c r="C12" s="108"/>
    </row>
    <row r="13" spans="1:3" s="10" customFormat="1" ht="143.25" customHeight="1">
      <c r="A13" s="7"/>
      <c r="B13" s="12"/>
      <c r="C13" s="12"/>
    </row>
    <row r="14" spans="1:3">
      <c r="B14" s="18" t="s">
        <v>1</v>
      </c>
      <c r="C14" s="10" t="s">
        <v>19</v>
      </c>
    </row>
    <row r="15" spans="1:3" s="3" customFormat="1">
      <c r="C15" s="10" t="s">
        <v>2</v>
      </c>
    </row>
    <row r="16" spans="1:3" s="3" customFormat="1">
      <c r="B16" s="5"/>
      <c r="C16" s="10" t="s">
        <v>53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str">
        <f>Документація!$B$14</f>
        <v>tender-623@foxtrot.ua</v>
      </c>
    </row>
    <row r="20" spans="3:3">
      <c r="C20" s="19" t="s">
        <v>42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Документація</vt:lpstr>
      <vt:lpstr>Додаток 1</vt:lpstr>
      <vt:lpstr>Титульний лист конверта</vt:lpstr>
      <vt:lpstr>'Додаток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2019-08-14T07:22:59Z</dcterms:modified>
</cp:coreProperties>
</file>