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75" tabRatio="739"/>
  </bookViews>
  <sheets>
    <sheet name="Документація" sheetId="2" r:id="rId1"/>
    <sheet name="Додаток 1" sheetId="15" r:id="rId2"/>
    <sheet name="Титульний лист конверта" sheetId="1" r:id="rId3"/>
  </sheets>
  <definedNames>
    <definedName name="_xlnm.Print_Area" localSheetId="1">'Додаток 1'!$A$1:$N$51</definedName>
    <definedName name="_xlnm.Print_Area" localSheetId="0">Документація!$A$1:$B$65</definedName>
  </definedNames>
  <calcPr calcId="162913"/>
</workbook>
</file>

<file path=xl/calcChain.xml><?xml version="1.0" encoding="utf-8"?>
<calcChain xmlns="http://schemas.openxmlformats.org/spreadsheetml/2006/main">
  <c r="H46" i="15" l="1"/>
  <c r="H45" i="15"/>
  <c r="L40" i="15"/>
  <c r="L39" i="15"/>
  <c r="L36" i="15"/>
  <c r="L35" i="15"/>
  <c r="L34" i="15"/>
  <c r="L33" i="15"/>
  <c r="L32" i="15"/>
  <c r="L31" i="15"/>
  <c r="L37" i="15"/>
  <c r="L38" i="15"/>
  <c r="L30" i="15"/>
  <c r="H31" i="15"/>
  <c r="H32" i="15"/>
  <c r="H33" i="15"/>
  <c r="H34" i="15"/>
  <c r="H35" i="15"/>
  <c r="H36" i="15"/>
  <c r="H37" i="15"/>
  <c r="H38" i="15"/>
  <c r="H39" i="15"/>
  <c r="H40" i="15"/>
  <c r="H30" i="15"/>
  <c r="H48" i="15"/>
  <c r="H47" i="15"/>
  <c r="H49" i="15" l="1"/>
  <c r="H41" i="15"/>
  <c r="L41" i="15"/>
  <c r="L51" i="15" s="1"/>
  <c r="H51" i="15" l="1"/>
  <c r="A1" i="15"/>
  <c r="G1" i="15"/>
  <c r="G2" i="15"/>
  <c r="G3" i="15"/>
  <c r="B7" i="1"/>
  <c r="B8" i="1"/>
  <c r="B6" i="1"/>
  <c r="B5" i="1"/>
  <c r="B4" i="1"/>
  <c r="A2" i="15"/>
  <c r="A2" i="1"/>
  <c r="B12" i="1"/>
  <c r="C15" i="1"/>
  <c r="C1" i="1" s="1"/>
</calcChain>
</file>

<file path=xl/sharedStrings.xml><?xml version="1.0" encoding="utf-8"?>
<sst xmlns="http://schemas.openxmlformats.org/spreadsheetml/2006/main" count="194" uniqueCount="161">
  <si>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</si>
  <si>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</si>
  <si>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</si>
  <si>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</si>
  <si>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</si>
  <si>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</si>
  <si>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</si>
  <si>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</si>
  <si>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</si>
  <si>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3.4. Кваліфікаційні критерії до Учасників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</si>
  <si>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</si>
  <si>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</si>
  <si>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</si>
  <si>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</si>
  <si>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</si>
  <si>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</si>
  <si>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</si>
  <si>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</si>
  <si>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</si>
  <si>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</si>
  <si>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</si>
  <si>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</si>
  <si>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</si>
  <si>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</si>
  <si>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</si>
  <si>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</si>
  <si>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</si>
  <si>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</si>
  <si>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</si>
  <si>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</si>
  <si>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</si>
  <si>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</si>
  <si>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</si>
  <si>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</si>
  <si>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</si>
  <si>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</si>
  <si>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</si>
  <si>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</si>
  <si>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</si>
  <si>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</si>
  <si>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</si>
  <si>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</si>
  <si>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</si>
  <si>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</si>
  <si>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</si>
  <si>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</si>
  <si>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</si>
  <si>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</si>
  <si>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</si>
  <si>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</si>
  <si>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</si>
  <si>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</si>
  <si>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</si>
  <si>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</si>
  <si>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</si>
  <si>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</si>
  <si>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Витяг з реєстру платників ПДВ;</t>
  </si>
  <si>
    <t>Довідка про включення до ЄДРПОУ;</t>
  </si>
  <si>
    <t>Витяг з єдиного державного реєстру підприємств та організацій;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</si>
  <si>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</si>
  <si>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</si>
  <si>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</si>
  <si>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</si>
  <si>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</si>
  <si>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</si>
  <si>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</si>
  <si>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- Комерційну пропозицію у форматі Додатку 1, завірену підписом керівника та печаткою.</t>
  </si>
  <si>
    <t>Формат та порядок рядків і стовпців змінювати не можна. 
Додавати або видаляти стовбці чи рядки не можна.</t>
  </si>
  <si>
    <t>Термін подачі пропозиції включно до</t>
  </si>
  <si>
    <t>1.2. Інформація про Замовника процедури закупівлі</t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</si>
  <si>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запечатаному конверті</t>
    </r>
    <r>
      <rPr>
        <sz val="10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</si>
  <si>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електронному вигляді</t>
    </r>
    <r>
      <rPr>
        <sz val="10"/>
        <color theme="1"/>
        <rFont val="Arial"/>
        <family val="2"/>
        <charset val="204"/>
      </rPr>
      <t>:</t>
    </r>
  </si>
  <si>
    <t>Істотні умови договору мають відповідати акцептованій пропозиції Учасника.</t>
  </si>
  <si>
    <t>6.1. Порядок укладання договору</t>
  </si>
  <si>
    <t>5.5. Подача установчих документів</t>
  </si>
  <si>
    <t>Місце розкриття пропозицій: м. Київ, 04112, вул. Дорогожицька, 1.</t>
  </si>
  <si>
    <t>Дата проведення процедури розкриття пропозицій:</t>
  </si>
  <si>
    <t>Фіналісти процедури закупівлі на запит Замовника надають такі документи в електронному вигляді:</t>
  </si>
  <si>
    <t>5.6. Результати процедури закупівлі</t>
  </si>
  <si>
    <t>- Комерційну пропозицію (Додаток 1) в форматі Excel.</t>
  </si>
  <si>
    <t>Для підтвердження особи представник Учасника повинен надати паспорт.</t>
  </si>
  <si>
    <t>Офіційний сайт компанії Учасника (за наявності)</t>
  </si>
  <si>
    <t>3.1. Зміст та вимоги до оформлення пропозиції Учасника</t>
  </si>
  <si>
    <t>Пропозиція Учасника подається в термін, визначений в оголошенні про процедуру закупівлі.</t>
  </si>
  <si>
    <t xml:space="preserve">4.1. Місце, дата та час розкриття пропозицій Учасників </t>
  </si>
  <si>
    <t>4.2. Умови розкриття пропозицій</t>
  </si>
  <si>
    <r>
      <rPr>
        <b/>
        <sz val="10"/>
        <color theme="1"/>
        <rFont val="Arial"/>
        <family val="2"/>
        <charset val="204"/>
      </rPr>
      <t>Електронна версія пропозиції</t>
    </r>
    <r>
      <rPr>
        <sz val="10"/>
        <color theme="1"/>
        <rFont val="Arial"/>
        <family val="2"/>
        <charset val="204"/>
      </rPr>
      <t xml:space="preserve"> в форматі Excel подається на адресу:</t>
    </r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</si>
  <si>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</si>
  <si>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r>
      <t xml:space="preserve">На конверт має бути наклеєний </t>
    </r>
    <r>
      <rPr>
        <u/>
        <sz val="10"/>
        <color rgb="FF0000FF"/>
        <rFont val="Arial"/>
        <family val="2"/>
        <charset val="204"/>
      </rPr>
      <t>Титульний лист</t>
    </r>
    <r>
      <rPr>
        <sz val="10"/>
        <color theme="1"/>
        <rFont val="Arial"/>
        <family val="2"/>
        <charset val="204"/>
      </rPr>
      <t xml:space="preserve">, який автоматично формується при заповненні Додатку 1. </t>
    </r>
  </si>
  <si>
    <r>
      <rPr>
        <b/>
        <sz val="10"/>
        <color theme="1"/>
        <rFont val="Arial"/>
        <family val="2"/>
        <charset val="204"/>
      </rPr>
      <t xml:space="preserve">Оригінал пропозиції </t>
    </r>
    <r>
      <rPr>
        <sz val="10"/>
        <color theme="1"/>
        <rFont val="Arial"/>
        <family val="2"/>
        <charset val="204"/>
      </rPr>
      <t>подається в запечатаному паперовому конверті розміром 229×324мм.</t>
    </r>
  </si>
  <si>
    <t>Адреса надання пропозиції: м. Київ, 04112, вул. Дорогожицька,1, галерея 1, кімната 1.</t>
  </si>
  <si>
    <t>3.3. Строк, протягом якого пропозиції Учасників є дійсними</t>
  </si>
  <si>
    <t>До участі у процедурі розкриття пропозицій допускаються всі Учасники. Відсутність представника Учасника під час розкриття пропозицій не є підставою для відхилення пропозиції Учасника.</t>
  </si>
  <si>
    <t>2. Мають необхідне обладнання, кваліфікований персонал та досвід в даному напрямку не менше 1 року.</t>
  </si>
  <si>
    <t>Пропозиція кожного Учасника вважається дійсною протягом проведення конкурсної процедури закупівлі, а в разі його акцепту, - протягом терміну виконання договору закупівлі.</t>
  </si>
  <si>
    <t>м. Київ, 04112, вул. Дорогожицька, 1, галерея 1, кабінет 1.</t>
  </si>
  <si>
    <t>Документ, що засвідчує повноваження керівника (виписка з статуту, тощо).</t>
  </si>
  <si>
    <t>Критерієм вибору переможця є ціна.</t>
  </si>
  <si>
    <t>Технічні вимоги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</si>
  <si>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документації.</t>
  </si>
  <si>
    <t>tender-657@foxtrot.ua</t>
  </si>
  <si>
    <t>Автомобільні масла, спецрідини, мастила та акумуляторні батареї</t>
  </si>
  <si>
    <r>
      <rPr>
        <b/>
        <sz val="10"/>
        <rFont val="Arial"/>
        <family val="2"/>
        <charset val="204"/>
      </rPr>
      <t>Умови перерахунку вартості</t>
    </r>
    <r>
      <rPr>
        <sz val="10"/>
        <rFont val="Arial"/>
        <family val="2"/>
        <charset val="204"/>
      </rPr>
      <t xml:space="preserve"> (у разі наявності в ціні пропозиції валютної складової вказати долю валютної складової у відсотках.формулу прив'язки вартості до курсу НБУ, курс валюти НБУ на дату подання пропозиції)  </t>
    </r>
  </si>
  <si>
    <t>бочка</t>
  </si>
  <si>
    <t>Масло 15W40</t>
  </si>
  <si>
    <t>Масло 10W40</t>
  </si>
  <si>
    <t>Масло трансмісійне 80W90</t>
  </si>
  <si>
    <t>Мастило ЕР-2</t>
  </si>
  <si>
    <t>Для автомобілів всіх форматів</t>
  </si>
  <si>
    <t>відро</t>
  </si>
  <si>
    <t>Масло гідравлічне</t>
  </si>
  <si>
    <t>В'язкість 32</t>
  </si>
  <si>
    <t>каністра</t>
  </si>
  <si>
    <t>Охолоджуюча рідина для автомобілів Газель</t>
  </si>
  <si>
    <t>Охолоджуюча рідина для автомобілів Вольво</t>
  </si>
  <si>
    <r>
      <rPr>
        <b/>
        <sz val="10"/>
        <color theme="1"/>
        <rFont val="Arial"/>
        <family val="2"/>
        <charset val="204"/>
      </rPr>
      <t>Метою даної закупівлі</t>
    </r>
    <r>
      <rPr>
        <sz val="10"/>
        <color theme="1"/>
        <rFont val="Arial"/>
        <family val="2"/>
        <charset val="204"/>
      </rPr>
      <t xml:space="preserve"> є вибір постачальника автомобільних масел, спецрідин, мастил та акумуляторних батарей для забезпечення своєчасного обслуговування власного автотранспорту.</t>
    </r>
  </si>
  <si>
    <t>Масло (трансмісійне)</t>
  </si>
  <si>
    <t>MOBIL Смазка ступічна</t>
  </si>
  <si>
    <t>Учасник може подати пропозицію як на весь обсяг закупівлі так і на частину його.</t>
  </si>
  <si>
    <t>Тосол</t>
  </si>
  <si>
    <t>Антифриз</t>
  </si>
  <si>
    <r>
      <t>Масло для автомобілів формату Вольво, Мерседес, Сканія, Рено</t>
    </r>
    <r>
      <rPr>
        <i/>
        <sz val="7"/>
        <rFont val="Arial"/>
        <family val="2"/>
        <charset val="204"/>
      </rPr>
      <t xml:space="preserve">
Mobilube GX 80W90 API GL-4</t>
    </r>
  </si>
  <si>
    <r>
      <t>Масло для автомобілів формату Вольво, Мерседес, Сканія, Рено</t>
    </r>
    <r>
      <rPr>
        <i/>
        <sz val="7"/>
        <rFont val="Arial"/>
        <family val="2"/>
        <charset val="204"/>
      </rPr>
      <t xml:space="preserve">
Mobilube HD 80W90 API GL-5</t>
    </r>
  </si>
  <si>
    <t>Ціна, 
грн. з ПДВ</t>
  </si>
  <si>
    <t>Виробник/Країна</t>
  </si>
  <si>
    <t>Емність</t>
  </si>
  <si>
    <t>Річна потреба</t>
  </si>
  <si>
    <t>АКБ</t>
  </si>
  <si>
    <t>190-200 mAh</t>
  </si>
  <si>
    <t>85-100 mAh</t>
  </si>
  <si>
    <t>55-60 mAh</t>
  </si>
  <si>
    <t>60-74 mAh</t>
  </si>
  <si>
    <t>л</t>
  </si>
  <si>
    <t>кг</t>
  </si>
  <si>
    <t>Одиниця виміру</t>
  </si>
  <si>
    <t>Найменування</t>
  </si>
  <si>
    <r>
      <t>Масло для автомобілів формату Вольво, Сканія, Рено, Мерседес, MAN, MB, WV ACEA E7/B2/A2; MB 228.3/235.28, Renault RLD/RLD-2.</t>
    </r>
    <r>
      <rPr>
        <i/>
        <sz val="7"/>
        <rFont val="Arial"/>
        <family val="2"/>
        <charset val="204"/>
      </rPr>
      <t xml:space="preserve">
VDS-3; MB228.3; Renault RLD2, Mobil Delvac MX</t>
    </r>
  </si>
  <si>
    <r>
      <t>Масло для автомобілів формату Вольво, Сканія, Рено, Мерседес, MAN, MB, WV ACEA E7/B2/A2; MB 228.3/235.28, Renault RLD/RLD-2.</t>
    </r>
    <r>
      <rPr>
        <i/>
        <sz val="7"/>
        <rFont val="Arial"/>
        <family val="2"/>
        <charset val="204"/>
      </rPr>
      <t xml:space="preserve">
VDS-3, MB228.3; Renault RLD2, Mobil Delvac MX</t>
    </r>
  </si>
  <si>
    <r>
      <t xml:space="preserve">Для автомобілів всіх форматів
</t>
    </r>
    <r>
      <rPr>
        <i/>
        <sz val="7"/>
        <rFont val="Arial"/>
        <family val="2"/>
        <charset val="204"/>
      </rPr>
      <t>рівень допуска ATF MOBIL 220</t>
    </r>
  </si>
  <si>
    <r>
      <t xml:space="preserve">Для вантажних автомобілів та причепів
</t>
    </r>
    <r>
      <rPr>
        <i/>
        <sz val="7"/>
        <rFont val="Arial"/>
        <family val="2"/>
        <charset val="204"/>
      </rPr>
      <t>рівень допуска XHP MOBIL 222</t>
    </r>
  </si>
  <si>
    <r>
      <t xml:space="preserve">Масло для Газель, вітчизняних легкових автомобілів, автомобілів Citroën, Renault, Peugeot,  Volkswagen.
</t>
    </r>
    <r>
      <rPr>
        <i/>
        <sz val="7"/>
        <rFont val="Arial"/>
        <family val="2"/>
        <charset val="204"/>
      </rPr>
      <t>API SL/SF; Бажано бюджетних брендів ТНК, Лукойл, Пенасол і т.д.</t>
    </r>
  </si>
  <si>
    <t>Вартість, 
грн. з ПДВ</t>
  </si>
  <si>
    <t>Умови та вимоги до закупівлі</t>
  </si>
  <si>
    <t>- Сертифікати (паспорти) якості.</t>
  </si>
  <si>
    <t>- Проект договору.</t>
  </si>
  <si>
    <r>
      <rPr>
        <b/>
        <sz val="10"/>
        <rFont val="Arial"/>
        <family val="2"/>
        <charset val="204"/>
      </rPr>
      <t xml:space="preserve">Умови поставки: </t>
    </r>
    <r>
      <rPr>
        <sz val="10"/>
        <rFont val="Arial"/>
        <family val="2"/>
        <charset val="204"/>
      </rPr>
      <t>партіями згідно з замовленнями Замовника. Підтвердити.</t>
    </r>
  </si>
  <si>
    <t>Тара</t>
  </si>
  <si>
    <t>Вартість закупівлі, грн. з ПДВ</t>
  </si>
  <si>
    <t>ТМ продукції</t>
  </si>
  <si>
    <t>Специфікація 1. Автомобільні масла, спецрідини, мастила</t>
  </si>
  <si>
    <t>Специфікація 2. Автомобільні акумуляторні батареї</t>
  </si>
  <si>
    <t>Лот 1 ЮК</t>
  </si>
  <si>
    <t>Лот 2 ФТД</t>
  </si>
  <si>
    <r>
      <rPr>
        <b/>
        <sz val="10"/>
        <rFont val="Arial"/>
        <family val="2"/>
        <charset val="204"/>
      </rPr>
      <t xml:space="preserve">Доставка для Лоту1 ЮК  </t>
    </r>
    <r>
      <rPr>
        <sz val="10"/>
        <rFont val="Arial"/>
        <family val="2"/>
        <charset val="204"/>
      </rPr>
      <t xml:space="preserve">здійснюється за рахунок Підрядника протягом 3-х робочих днів від дня подання заявки за адресою м. Київ, Краснова, 25. </t>
    </r>
    <r>
      <rPr>
        <i/>
        <sz val="10"/>
        <rFont val="Arial"/>
        <family val="2"/>
        <charset val="204"/>
      </rPr>
      <t>Підтвердити або вказати свої умови.</t>
    </r>
  </si>
  <si>
    <r>
      <t xml:space="preserve">Детальні характеристики предмету закупівлі зазначені в </t>
    </r>
    <r>
      <rPr>
        <u/>
        <sz val="10"/>
        <color rgb="FF0000FF"/>
        <rFont val="Arial"/>
        <family val="2"/>
        <charset val="204"/>
      </rPr>
      <t>Додатку 1</t>
    </r>
    <r>
      <rPr>
        <sz val="10"/>
        <color theme="1"/>
        <rFont val="Arial"/>
        <family val="2"/>
        <charset val="204"/>
      </rPr>
      <t>.</t>
    </r>
  </si>
  <si>
    <t>Річна потреба
Лот 1 ЮК</t>
  </si>
  <si>
    <t>Вартість по Специфікації 2, грн. з ПДВ</t>
  </si>
  <si>
    <t>Вартість по Специфікації 1, грн. з ПДВ</t>
  </si>
  <si>
    <r>
      <t>Об'єм тари</t>
    </r>
    <r>
      <rPr>
        <sz val="8"/>
        <rFont val="Arial"/>
        <family val="2"/>
        <charset val="204"/>
      </rPr>
      <t xml:space="preserve"> </t>
    </r>
    <r>
      <rPr>
        <sz val="7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>в одиниці виміру</t>
    </r>
  </si>
  <si>
    <r>
      <rPr>
        <b/>
        <sz val="10"/>
        <rFont val="Arial"/>
        <family val="2"/>
        <charset val="204"/>
      </rPr>
      <t xml:space="preserve">Оплата: </t>
    </r>
    <r>
      <rPr>
        <sz val="10"/>
        <rFont val="Arial"/>
        <family val="2"/>
        <charset val="204"/>
      </rPr>
      <t>протягом 14 днів після отримання повного комплекту платіжних документів: рахунок-фактура, видаткова накладна, акт виконаних робіт, податкова накладна.</t>
    </r>
  </si>
  <si>
    <r>
      <rPr>
        <b/>
        <sz val="10"/>
        <rFont val="Arial"/>
        <family val="2"/>
        <charset val="204"/>
      </rPr>
      <t xml:space="preserve">Доставка для Лоту 2 ФТД  </t>
    </r>
    <r>
      <rPr>
        <sz val="10"/>
        <rFont val="Arial"/>
        <family val="2"/>
        <charset val="204"/>
      </rPr>
      <t xml:space="preserve">здійснюється за рахунок Підрядника протягом 3-х робочих днів від дня подання заявки за адресами: м. Київ, вул. Полярна, 20; м. Львів, вул. Княгині Ольги, 106; м. Харків, вул. Безлюдівська, 2; Одеська обл., пос.Таірова, вул. Пивоварна, 9а. </t>
    </r>
    <r>
      <rPr>
        <i/>
        <sz val="10"/>
        <rFont val="Arial"/>
        <family val="2"/>
        <charset val="204"/>
      </rPr>
      <t>Підтвердити або вказати свої умови.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</si>
</sst>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.00\ _₴_-;\-* #,##0.00\ _₴_-;_-* &quot;-&quot;??\ _₴_-;_-@_-"/>
    <numFmt numFmtId="166" formatCode="_-* #,##0.00_р_._-;\-* #,##0.00_р_._-;_-* &quot;-&quot;??_р_._-;_-@_-"/>
    <numFmt numFmtId="167" formatCode="[$-FC22]d\ mmmm\ yyyy&quot; р.&quot;;@"/>
    <numFmt numFmtId="168" formatCode="[&lt;=9999999]0##\-##\-##;\(0##\)\ ###\-##\-##"/>
    <numFmt numFmtId="169" formatCode="#,##0_ ;\-#,##0\ "/>
    <numFmt numFmtId="170" formatCode="_-* #,##0\ _₽_-;\-* #,##0\ _₽_-;_-* &quot;-&quot;??\ _₽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8"/>
      <color theme="1"/>
      <name val="Cambria"/>
      <family val="1"/>
      <charset val="204"/>
      <scheme val="major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8"/>
      <color rgb="FFC0000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name val="Tahoma"/>
      <family val="2"/>
      <charset val="204"/>
    </font>
    <font>
      <sz val="7"/>
      <name val="Arial"/>
      <family val="2"/>
      <charset val="204"/>
    </font>
    <font>
      <i/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7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</borders>
  <cellStyleXfs count="46">
    <xf numFmtId="0" fontId="0" fillId="0" borderId="0"/>
    <xf numFmtId="0" fontId="14" fillId="0" borderId="0" applyNumberFormat="0" applyFill="0" applyBorder="0" applyAlignment="0" applyProtection="0"/>
    <xf numFmtId="0" fontId="17" fillId="0" borderId="0"/>
    <xf numFmtId="0" fontId="18" fillId="0" borderId="0"/>
    <xf numFmtId="0" fontId="10" fillId="0" borderId="0"/>
    <xf numFmtId="166" fontId="10" fillId="0" borderId="0" applyFont="0" applyFill="0" applyBorder="0" applyAlignment="0" applyProtection="0"/>
    <xf numFmtId="0" fontId="22" fillId="0" borderId="0"/>
    <xf numFmtId="0" fontId="10" fillId="0" borderId="0"/>
    <xf numFmtId="0" fontId="9" fillId="0" borderId="0"/>
    <xf numFmtId="0" fontId="9" fillId="0" borderId="0"/>
    <xf numFmtId="0" fontId="17" fillId="0" borderId="0"/>
    <xf numFmtId="0" fontId="26" fillId="0" borderId="0"/>
    <xf numFmtId="0" fontId="8" fillId="0" borderId="0"/>
    <xf numFmtId="0" fontId="27" fillId="0" borderId="0"/>
    <xf numFmtId="0" fontId="28" fillId="0" borderId="0"/>
    <xf numFmtId="0" fontId="7" fillId="0" borderId="0"/>
    <xf numFmtId="0" fontId="6" fillId="0" borderId="0"/>
    <xf numFmtId="0" fontId="17" fillId="0" borderId="0"/>
    <xf numFmtId="0" fontId="23" fillId="0" borderId="0"/>
    <xf numFmtId="0" fontId="25" fillId="0" borderId="0"/>
    <xf numFmtId="166" fontId="6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166" fontId="2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5" fontId="25" fillId="0" borderId="0" applyFont="0" applyFill="0" applyBorder="0" applyAlignment="0" applyProtection="0"/>
    <xf numFmtId="0" fontId="3" fillId="0" borderId="0"/>
    <xf numFmtId="0" fontId="2" fillId="0" borderId="0"/>
    <xf numFmtId="164" fontId="25" fillId="0" borderId="0" applyFont="0" applyFill="0" applyBorder="0" applyAlignment="0" applyProtection="0"/>
    <xf numFmtId="0" fontId="2" fillId="0" borderId="0"/>
    <xf numFmtId="0" fontId="2" fillId="0" borderId="0"/>
    <xf numFmtId="3" fontId="23" fillId="0" borderId="0">
      <alignment horizontal="center"/>
    </xf>
    <xf numFmtId="3" fontId="23" fillId="0" borderId="0">
      <alignment horizontal="center"/>
    </xf>
    <xf numFmtId="0" fontId="1" fillId="0" borderId="0"/>
    <xf numFmtId="0" fontId="1" fillId="0" borderId="0"/>
    <xf numFmtId="0" fontId="38" fillId="0" borderId="0"/>
  </cellStyleXfs>
  <cellXfs count="164">
    <xf numFmtId="0" fontId="0" fillId="0" borderId="0" xfId="0"/>
    <xf numFmtId="0" fontId="11" fillId="0" borderId="0" xfId="0" applyFont="1"/>
    <xf numFmtId="0" fontId="11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vertical="top"/>
    </xf>
    <xf numFmtId="0" fontId="13" fillId="0" borderId="0" xfId="0" applyFont="1"/>
    <xf numFmtId="0" fontId="11" fillId="0" borderId="0" xfId="0" applyFont="1"/>
    <xf numFmtId="0" fontId="13" fillId="0" borderId="0" xfId="0" applyFont="1" applyFill="1" applyBorder="1" applyAlignment="1" applyProtection="1">
      <alignment vertical="top" wrapText="1"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 vertical="top"/>
    </xf>
    <xf numFmtId="0" fontId="15" fillId="0" borderId="0" xfId="0" applyFont="1" applyFill="1" applyBorder="1" applyAlignment="1">
      <alignment vertical="top"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1" fillId="0" borderId="0" xfId="0" applyFont="1" applyAlignment="1"/>
    <xf numFmtId="0" fontId="29" fillId="0" borderId="0" xfId="0" applyFont="1" applyFill="1" applyAlignment="1">
      <alignment vertical="center"/>
    </xf>
    <xf numFmtId="167" fontId="29" fillId="0" borderId="0" xfId="0" applyNumberFormat="1" applyFont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1" fillId="0" borderId="3" xfId="0" applyFont="1" applyBorder="1" applyAlignment="1">
      <alignment vertical="center" wrapText="1"/>
    </xf>
    <xf numFmtId="0" fontId="32" fillId="0" borderId="3" xfId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3" xfId="0" applyFont="1" applyBorder="1" applyAlignment="1">
      <alignment horizontal="left" vertical="center" wrapText="1"/>
    </xf>
    <xf numFmtId="167" fontId="20" fillId="0" borderId="3" xfId="0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0" fontId="32" fillId="0" borderId="0" xfId="1" applyFont="1" applyBorder="1" applyAlignment="1">
      <alignment vertical="center" wrapText="1"/>
    </xf>
    <xf numFmtId="0" fontId="21" fillId="0" borderId="0" xfId="0" applyFont="1" applyBorder="1" applyAlignment="1">
      <alignment vertical="top"/>
    </xf>
    <xf numFmtId="0" fontId="21" fillId="0" borderId="1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8" xfId="0" applyFont="1" applyBorder="1" applyAlignment="1">
      <alignment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7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0" xfId="37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0" fillId="0" borderId="0" xfId="0" applyFont="1" applyBorder="1" applyAlignment="1">
      <alignment vertical="top"/>
    </xf>
    <xf numFmtId="0" fontId="36" fillId="0" borderId="0" xfId="37" applyFont="1"/>
    <xf numFmtId="0" fontId="21" fillId="0" borderId="0" xfId="37" applyFont="1" applyAlignment="1">
      <alignment horizontal="center"/>
    </xf>
    <xf numFmtId="0" fontId="20" fillId="0" borderId="1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3" xfId="0" quotePrefix="1" applyFont="1" applyBorder="1" applyAlignment="1">
      <alignment horizontal="left" vertical="center" wrapText="1"/>
    </xf>
    <xf numFmtId="0" fontId="37" fillId="0" borderId="23" xfId="0" applyFont="1" applyBorder="1" applyAlignment="1">
      <alignment vertical="center" wrapText="1"/>
    </xf>
    <xf numFmtId="0" fontId="37" fillId="0" borderId="23" xfId="0" quotePrefix="1" applyFont="1" applyBorder="1" applyAlignment="1">
      <alignment horizontal="left" vertical="center" wrapText="1"/>
    </xf>
    <xf numFmtId="0" fontId="21" fillId="0" borderId="3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37" fillId="0" borderId="25" xfId="0" quotePrefix="1" applyFont="1" applyBorder="1" applyAlignment="1">
      <alignment horizontal="left" vertical="center" wrapText="1"/>
    </xf>
    <xf numFmtId="49" fontId="24" fillId="0" borderId="26" xfId="0" applyNumberFormat="1" applyFont="1" applyFill="1" applyBorder="1" applyAlignment="1">
      <alignment vertical="center" wrapText="1"/>
    </xf>
    <xf numFmtId="164" fontId="23" fillId="0" borderId="26" xfId="38" applyFont="1" applyFill="1" applyBorder="1" applyAlignment="1">
      <alignment vertical="center"/>
    </xf>
    <xf numFmtId="0" fontId="23" fillId="0" borderId="26" xfId="0" applyFont="1" applyFill="1" applyBorder="1" applyAlignment="1">
      <alignment vertical="center" wrapText="1"/>
    </xf>
    <xf numFmtId="0" fontId="31" fillId="3" borderId="27" xfId="0" applyFont="1" applyFill="1" applyBorder="1" applyAlignment="1">
      <alignment vertical="center"/>
    </xf>
    <xf numFmtId="0" fontId="31" fillId="3" borderId="28" xfId="0" applyFont="1" applyFill="1" applyBorder="1" applyAlignment="1">
      <alignment vertical="center"/>
    </xf>
    <xf numFmtId="164" fontId="23" fillId="0" borderId="30" xfId="38" applyFont="1" applyFill="1" applyBorder="1" applyAlignment="1">
      <alignment vertical="center"/>
    </xf>
    <xf numFmtId="49" fontId="24" fillId="0" borderId="30" xfId="0" applyNumberFormat="1" applyFont="1" applyFill="1" applyBorder="1" applyAlignment="1">
      <alignment vertical="center" wrapText="1"/>
    </xf>
    <xf numFmtId="0" fontId="23" fillId="0" borderId="30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3" fillId="0" borderId="26" xfId="45" applyFont="1" applyFill="1" applyBorder="1" applyAlignment="1">
      <alignment horizontal="center" vertical="top" wrapText="1"/>
    </xf>
    <xf numFmtId="1" fontId="23" fillId="0" borderId="26" xfId="0" applyNumberFormat="1" applyFont="1" applyFill="1" applyBorder="1" applyAlignment="1">
      <alignment horizontal="center" vertical="center" wrapText="1"/>
    </xf>
    <xf numFmtId="0" fontId="24" fillId="2" borderId="27" xfId="45" applyFont="1" applyFill="1" applyBorder="1" applyAlignment="1">
      <alignment vertical="center"/>
    </xf>
    <xf numFmtId="0" fontId="24" fillId="2" borderId="28" xfId="45" applyFont="1" applyFill="1" applyBorder="1" applyAlignment="1">
      <alignment vertical="center" wrapText="1"/>
    </xf>
    <xf numFmtId="0" fontId="21" fillId="0" borderId="0" xfId="37" applyFont="1" applyAlignment="1">
      <alignment vertical="center"/>
    </xf>
    <xf numFmtId="0" fontId="23" fillId="0" borderId="27" xfId="45" applyFont="1" applyFill="1" applyBorder="1" applyAlignment="1">
      <alignment horizontal="center" vertical="top" wrapText="1"/>
    </xf>
    <xf numFmtId="164" fontId="31" fillId="3" borderId="28" xfId="0" applyNumberFormat="1" applyFont="1" applyFill="1" applyBorder="1" applyAlignment="1">
      <alignment vertical="center"/>
    </xf>
    <xf numFmtId="0" fontId="24" fillId="2" borderId="28" xfId="0" applyFont="1" applyFill="1" applyBorder="1" applyAlignment="1">
      <alignment vertical="center" wrapText="1"/>
    </xf>
    <xf numFmtId="0" fontId="24" fillId="2" borderId="27" xfId="0" applyFont="1" applyFill="1" applyBorder="1" applyAlignment="1">
      <alignment vertical="center"/>
    </xf>
    <xf numFmtId="0" fontId="39" fillId="0" borderId="26" xfId="0" applyFont="1" applyFill="1" applyBorder="1" applyAlignment="1">
      <alignment horizontal="left" vertical="top" wrapText="1"/>
    </xf>
    <xf numFmtId="0" fontId="41" fillId="0" borderId="0" xfId="37" applyFont="1" applyAlignment="1">
      <alignment horizontal="left" vertical="top"/>
    </xf>
    <xf numFmtId="0" fontId="20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31" fillId="0" borderId="6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3" fillId="0" borderId="27" xfId="45" applyFont="1" applyFill="1" applyBorder="1" applyAlignment="1">
      <alignment horizontal="center" vertical="top" wrapText="1"/>
    </xf>
    <xf numFmtId="0" fontId="34" fillId="0" borderId="0" xfId="0" applyFont="1" applyAlignment="1">
      <alignment horizontal="center" vertical="center" wrapText="1"/>
    </xf>
    <xf numFmtId="0" fontId="30" fillId="0" borderId="34" xfId="0" applyFont="1" applyFill="1" applyBorder="1" applyAlignment="1">
      <alignment horizontal="right" vertical="center"/>
    </xf>
    <xf numFmtId="0" fontId="23" fillId="0" borderId="30" xfId="45" applyFont="1" applyFill="1" applyBorder="1" applyAlignment="1">
      <alignment horizontal="center" vertical="top" wrapText="1"/>
    </xf>
    <xf numFmtId="0" fontId="23" fillId="0" borderId="31" xfId="45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left" vertical="center"/>
    </xf>
    <xf numFmtId="0" fontId="23" fillId="0" borderId="26" xfId="8" applyFont="1" applyFill="1" applyBorder="1" applyAlignment="1">
      <alignment vertical="top" wrapText="1"/>
    </xf>
    <xf numFmtId="0" fontId="23" fillId="0" borderId="26" xfId="0" applyFont="1" applyFill="1" applyBorder="1" applyAlignment="1">
      <alignment vertical="center" wrapText="1"/>
    </xf>
    <xf numFmtId="0" fontId="23" fillId="0" borderId="26" xfId="8" applyFont="1" applyFill="1" applyBorder="1" applyAlignment="1">
      <alignment wrapText="1"/>
    </xf>
    <xf numFmtId="0" fontId="24" fillId="0" borderId="26" xfId="0" applyFont="1" applyFill="1" applyBorder="1" applyAlignment="1">
      <alignment horizontal="left" vertical="center"/>
    </xf>
    <xf numFmtId="168" fontId="23" fillId="0" borderId="26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168" fontId="11" fillId="0" borderId="0" xfId="0" applyNumberFormat="1" applyFont="1" applyFill="1" applyBorder="1" applyAlignment="1">
      <alignment horizontal="left" vertical="top" wrapText="1"/>
    </xf>
    <xf numFmtId="0" fontId="23" fillId="0" borderId="26" xfId="45" applyFont="1" applyFill="1" applyBorder="1" applyAlignment="1">
      <alignment horizontal="center" vertical="top" wrapText="1"/>
    </xf>
    <xf numFmtId="0" fontId="24" fillId="2" borderId="32" xfId="45" applyFont="1" applyFill="1" applyBorder="1" applyAlignment="1">
      <alignment vertical="center"/>
    </xf>
    <xf numFmtId="0" fontId="24" fillId="2" borderId="33" xfId="45" applyFont="1" applyFill="1" applyBorder="1" applyAlignment="1">
      <alignment vertical="center"/>
    </xf>
    <xf numFmtId="0" fontId="23" fillId="0" borderId="27" xfId="45" applyFont="1" applyFill="1" applyBorder="1" applyAlignment="1">
      <alignment vertical="top" wrapText="1"/>
    </xf>
    <xf numFmtId="0" fontId="23" fillId="0" borderId="28" xfId="45" applyFont="1" applyFill="1" applyBorder="1" applyAlignment="1">
      <alignment vertical="top" wrapText="1"/>
    </xf>
    <xf numFmtId="1" fontId="23" fillId="0" borderId="26" xfId="0" applyNumberFormat="1" applyFont="1" applyFill="1" applyBorder="1" applyAlignment="1">
      <alignment horizontal="center" vertical="top" wrapText="1"/>
    </xf>
    <xf numFmtId="49" fontId="24" fillId="0" borderId="26" xfId="0" applyNumberFormat="1" applyFont="1" applyFill="1" applyBorder="1" applyAlignment="1">
      <alignment vertical="center" wrapText="1"/>
    </xf>
    <xf numFmtId="0" fontId="21" fillId="3" borderId="29" xfId="37" applyFont="1" applyFill="1" applyBorder="1"/>
    <xf numFmtId="0" fontId="23" fillId="0" borderId="29" xfId="45" applyFont="1" applyFill="1" applyBorder="1" applyAlignment="1">
      <alignment vertical="top" wrapText="1"/>
    </xf>
    <xf numFmtId="0" fontId="21" fillId="0" borderId="0" xfId="37" applyFont="1" applyFill="1"/>
    <xf numFmtId="49" fontId="24" fillId="0" borderId="30" xfId="0" applyNumberFormat="1" applyFont="1" applyFill="1" applyBorder="1" applyAlignment="1">
      <alignment vertical="center" wrapText="1"/>
    </xf>
    <xf numFmtId="0" fontId="21" fillId="3" borderId="28" xfId="37" applyFont="1" applyFill="1" applyBorder="1"/>
    <xf numFmtId="0" fontId="21" fillId="3" borderId="28" xfId="37" applyFont="1" applyFill="1" applyBorder="1"/>
    <xf numFmtId="0" fontId="21" fillId="0" borderId="0" xfId="37" applyFont="1" applyFill="1" applyBorder="1"/>
    <xf numFmtId="0" fontId="21" fillId="0" borderId="28" xfId="37" applyFont="1" applyFill="1" applyBorder="1"/>
    <xf numFmtId="0" fontId="21" fillId="0" borderId="28" xfId="37" applyFont="1" applyFill="1" applyBorder="1"/>
    <xf numFmtId="0" fontId="21" fillId="0" borderId="29" xfId="37" applyFont="1" applyFill="1" applyBorder="1"/>
    <xf numFmtId="0" fontId="31" fillId="0" borderId="32" xfId="0" applyFont="1" applyFill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0" fontId="21" fillId="0" borderId="29" xfId="37" applyFont="1" applyFill="1" applyBorder="1"/>
    <xf numFmtId="0" fontId="23" fillId="0" borderId="27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24" fillId="2" borderId="2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164" fontId="20" fillId="0" borderId="28" xfId="0" applyNumberFormat="1" applyFont="1" applyFill="1" applyBorder="1" applyAlignment="1">
      <alignment vertical="center"/>
    </xf>
    <xf numFmtId="1" fontId="23" fillId="0" borderId="27" xfId="0" applyNumberFormat="1" applyFont="1" applyFill="1" applyBorder="1" applyAlignment="1">
      <alignment horizontal="center" vertical="center" wrapText="1"/>
    </xf>
    <xf numFmtId="0" fontId="21" fillId="0" borderId="27" xfId="37" applyFont="1" applyFill="1" applyBorder="1"/>
    <xf numFmtId="0" fontId="21" fillId="2" borderId="33" xfId="37" applyFont="1" applyFill="1" applyBorder="1"/>
    <xf numFmtId="0" fontId="21" fillId="2" borderId="35" xfId="37" applyFont="1" applyFill="1" applyBorder="1"/>
    <xf numFmtId="0" fontId="21" fillId="0" borderId="32" xfId="37" applyFont="1" applyBorder="1"/>
    <xf numFmtId="0" fontId="21" fillId="0" borderId="33" xfId="37" applyFont="1" applyBorder="1"/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1" fillId="0" borderId="34" xfId="37" applyFont="1" applyFill="1" applyBorder="1"/>
    <xf numFmtId="0" fontId="20" fillId="0" borderId="34" xfId="0" applyFont="1" applyFill="1" applyBorder="1" applyAlignment="1">
      <alignment vertical="center"/>
    </xf>
    <xf numFmtId="170" fontId="23" fillId="0" borderId="27" xfId="38" applyNumberFormat="1" applyFont="1" applyFill="1" applyBorder="1" applyAlignment="1">
      <alignment vertical="center"/>
    </xf>
    <xf numFmtId="0" fontId="21" fillId="0" borderId="29" xfId="37" applyFont="1" applyBorder="1"/>
    <xf numFmtId="0" fontId="42" fillId="0" borderId="27" xfId="0" applyFont="1" applyFill="1" applyBorder="1" applyAlignment="1">
      <alignment vertical="center" wrapText="1"/>
    </xf>
    <xf numFmtId="0" fontId="42" fillId="0" borderId="28" xfId="0" applyFont="1" applyFill="1" applyBorder="1" applyAlignment="1">
      <alignment vertical="center" wrapText="1"/>
    </xf>
    <xf numFmtId="0" fontId="42" fillId="0" borderId="29" xfId="0" applyFont="1" applyFill="1" applyBorder="1" applyAlignment="1">
      <alignment vertical="center" wrapText="1"/>
    </xf>
    <xf numFmtId="0" fontId="23" fillId="0" borderId="32" xfId="45" applyFont="1" applyFill="1" applyBorder="1" applyAlignment="1">
      <alignment horizontal="left" vertical="top" wrapText="1"/>
    </xf>
    <xf numFmtId="0" fontId="23" fillId="0" borderId="35" xfId="45" applyFont="1" applyFill="1" applyBorder="1" applyAlignment="1">
      <alignment horizontal="left" vertical="top"/>
    </xf>
    <xf numFmtId="0" fontId="24" fillId="0" borderId="26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horizontal="left" vertical="top" wrapText="1"/>
    </xf>
    <xf numFmtId="169" fontId="43" fillId="0" borderId="26" xfId="35" applyNumberFormat="1" applyFont="1" applyFill="1" applyBorder="1" applyAlignment="1">
      <alignment horizontal="left" vertical="center" wrapText="1"/>
    </xf>
    <xf numFmtId="169" fontId="43" fillId="0" borderId="26" xfId="35" applyNumberFormat="1" applyFont="1" applyFill="1" applyBorder="1" applyAlignment="1">
      <alignment horizontal="center" vertical="center" wrapText="1"/>
    </xf>
  </cellXfs>
  <cellStyles count="46">
    <cellStyle name="Excel Built-in Normal" xfId="13"/>
    <cellStyle name="Normal 2 2" xfId="6"/>
    <cellStyle name="Normal_62C79F3C" xfId="10"/>
    <cellStyle name="Normal_plan-final" xfId="45"/>
    <cellStyle name="TableStyleLight1" xfId="11"/>
    <cellStyle name="Гиперссылка" xfId="1" builtinId="8"/>
    <cellStyle name="Обычный" xfId="0" builtinId="0"/>
    <cellStyle name="Обычный 10" xfId="42"/>
    <cellStyle name="Обычный 12" xfId="7"/>
    <cellStyle name="Обычный 12 2" xfId="23"/>
    <cellStyle name="Обычный 14" xfId="9"/>
    <cellStyle name="Обычный 14 2" xfId="25"/>
    <cellStyle name="Обычный 14 3" xfId="39"/>
    <cellStyle name="Обычный 2" xfId="2"/>
    <cellStyle name="Обычный 2 2" xfId="17"/>
    <cellStyle name="Обычный 2 3" xfId="18"/>
    <cellStyle name="Обычный 3" xfId="4"/>
    <cellStyle name="Обычный 3 2" xfId="19"/>
    <cellStyle name="Обычный 3 2 2 2" xfId="41"/>
    <cellStyle name="Обычный 3 3" xfId="21"/>
    <cellStyle name="Обычный 3 4" xfId="30"/>
    <cellStyle name="Обычный 3 5" xfId="37"/>
    <cellStyle name="Обычный 3 6" xfId="43"/>
    <cellStyle name="Обычный 31" xfId="14"/>
    <cellStyle name="Обычный 4" xfId="8"/>
    <cellStyle name="Обычный 4 2" xfId="24"/>
    <cellStyle name="Обычный 4 3" xfId="32"/>
    <cellStyle name="Обычный 4 4" xfId="40"/>
    <cellStyle name="Обычный 4 5" xfId="44"/>
    <cellStyle name="Обычный 5" xfId="12"/>
    <cellStyle name="Обычный 5 2" xfId="16"/>
    <cellStyle name="Обычный 5 2 2" xfId="28"/>
    <cellStyle name="Обычный 5 3" xfId="26"/>
    <cellStyle name="Обычный 5 4" xfId="34"/>
    <cellStyle name="Обычный 5 5" xfId="36"/>
    <cellStyle name="Обычный 8" xfId="15"/>
    <cellStyle name="Обычный 8 2" xfId="27"/>
    <cellStyle name="Стиль 1" xfId="3"/>
    <cellStyle name="Финансовый 2" xfId="5"/>
    <cellStyle name="Финансовый 2 2" xfId="20"/>
    <cellStyle name="Финансовый 2 2 2" xfId="29"/>
    <cellStyle name="Финансовый 2 2 3" xfId="33"/>
    <cellStyle name="Финансовый 2 3" xfId="22"/>
    <cellStyle name="Финансовый 2 4" xfId="31"/>
    <cellStyle name="Финансовый 3" xfId="35"/>
    <cellStyle name="Финансовый 4" xfId="38"/>
  </cellStyles>
  <dxfs count="9">
    <dxf>
      <fill>
        <patternFill>
          <bgColor rgb="FFFFFFCC"/>
        </patternFill>
      </fill>
    </dxf>
    <dxf>
      <font>
        <color theme="0" tint="-4.9989318521683403E-2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CCFF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657@foxtrot.ua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4"/>
  <sheetViews>
    <sheetView showGridLines="0" showZeros="0" tabSelected="1" defaultGridColor="0" colorId="22" zoomScaleNormal="100" zoomScaleSheetLayoutView="115" workbookViewId="0">
      <selection activeCell="B3" sqref="B3"/>
    </sheetView>
  </sheetViews>
  <sheetFormatPr defaultColWidth="9.140625" defaultRowHeight="12.75" x14ac:dyDescent="0.25"/>
  <cols>
    <col min="1" max="1" width="38.5703125" style="29" customWidth="1"/>
    <col min="2" max="2" width="95.5703125" style="31" customWidth="1"/>
    <col min="3" max="16384" width="9.140625" style="33"/>
  </cols>
  <sheetData>
    <row r="1" spans="1:2" ht="15.75" x14ac:dyDescent="0.25">
      <c r="A1" s="90" t="s">
        <v>22</v>
      </c>
      <c r="B1" s="90"/>
    </row>
    <row r="2" spans="1:2" x14ac:dyDescent="0.25">
      <c r="A2" s="88" t="s">
        <v>54</v>
      </c>
      <c r="B2" s="89"/>
    </row>
    <row r="3" spans="1:2" ht="22.5" customHeight="1" x14ac:dyDescent="0.25">
      <c r="A3" s="93" t="s">
        <v>55</v>
      </c>
      <c r="B3" s="161" t="s">
        <v>101</v>
      </c>
    </row>
    <row r="4" spans="1:2" ht="25.5" x14ac:dyDescent="0.25">
      <c r="A4" s="94"/>
      <c r="B4" s="39" t="s">
        <v>115</v>
      </c>
    </row>
    <row r="5" spans="1:2" x14ac:dyDescent="0.25">
      <c r="A5" s="94"/>
      <c r="B5" s="54" t="s">
        <v>154</v>
      </c>
    </row>
    <row r="6" spans="1:2" x14ac:dyDescent="0.25">
      <c r="A6" s="94"/>
      <c r="B6" s="54" t="s">
        <v>118</v>
      </c>
    </row>
    <row r="7" spans="1:2" x14ac:dyDescent="0.25">
      <c r="A7" s="95"/>
      <c r="B7" s="55"/>
    </row>
    <row r="8" spans="1:2" x14ac:dyDescent="0.25">
      <c r="A8" s="79" t="s">
        <v>69</v>
      </c>
      <c r="B8" s="47" t="s">
        <v>6</v>
      </c>
    </row>
    <row r="9" spans="1:2" x14ac:dyDescent="0.25">
      <c r="A9" s="87"/>
      <c r="B9" s="22" t="s">
        <v>95</v>
      </c>
    </row>
    <row r="10" spans="1:2" x14ac:dyDescent="0.25">
      <c r="A10" s="87"/>
      <c r="B10" s="22" t="s">
        <v>21</v>
      </c>
    </row>
    <row r="11" spans="1:2" x14ac:dyDescent="0.25">
      <c r="A11" s="88" t="s">
        <v>49</v>
      </c>
      <c r="B11" s="92"/>
    </row>
    <row r="12" spans="1:2" ht="25.5" x14ac:dyDescent="0.25">
      <c r="A12" s="79" t="s">
        <v>7</v>
      </c>
      <c r="B12" s="25" t="s">
        <v>8</v>
      </c>
    </row>
    <row r="13" spans="1:2" x14ac:dyDescent="0.25">
      <c r="A13" s="87"/>
      <c r="B13" s="23" t="s">
        <v>20</v>
      </c>
    </row>
    <row r="14" spans="1:2" x14ac:dyDescent="0.25">
      <c r="A14" s="80"/>
      <c r="B14" s="24" t="s">
        <v>38</v>
      </c>
    </row>
    <row r="15" spans="1:2" x14ac:dyDescent="0.25">
      <c r="A15" s="91" t="s">
        <v>50</v>
      </c>
      <c r="B15" s="89"/>
    </row>
    <row r="16" spans="1:2" x14ac:dyDescent="0.25">
      <c r="A16" s="96" t="s">
        <v>82</v>
      </c>
      <c r="B16" s="48" t="s">
        <v>83</v>
      </c>
    </row>
    <row r="17" spans="1:2" x14ac:dyDescent="0.25">
      <c r="A17" s="97"/>
      <c r="B17" s="49" t="s">
        <v>86</v>
      </c>
    </row>
    <row r="18" spans="1:2" x14ac:dyDescent="0.25">
      <c r="A18" s="97"/>
      <c r="B18" s="23" t="s">
        <v>100</v>
      </c>
    </row>
    <row r="19" spans="1:2" ht="25.5" x14ac:dyDescent="0.25">
      <c r="A19" s="97"/>
      <c r="B19" s="52" t="s">
        <v>87</v>
      </c>
    </row>
    <row r="20" spans="1:2" x14ac:dyDescent="0.25">
      <c r="A20" s="97"/>
      <c r="B20" s="50" t="s">
        <v>71</v>
      </c>
    </row>
    <row r="21" spans="1:2" x14ac:dyDescent="0.25">
      <c r="A21" s="97"/>
      <c r="B21" s="51" t="s">
        <v>79</v>
      </c>
    </row>
    <row r="22" spans="1:2" ht="25.5" x14ac:dyDescent="0.25">
      <c r="A22" s="97"/>
      <c r="B22" s="53" t="s">
        <v>67</v>
      </c>
    </row>
    <row r="23" spans="1:2" x14ac:dyDescent="0.25">
      <c r="A23" s="97"/>
      <c r="B23" s="51" t="s">
        <v>143</v>
      </c>
    </row>
    <row r="24" spans="1:2" x14ac:dyDescent="0.25">
      <c r="A24" s="97"/>
      <c r="B24" s="51" t="s">
        <v>144</v>
      </c>
    </row>
    <row r="25" spans="1:2" x14ac:dyDescent="0.25">
      <c r="A25" s="97"/>
      <c r="B25" s="49" t="s">
        <v>89</v>
      </c>
    </row>
    <row r="26" spans="1:2" x14ac:dyDescent="0.25">
      <c r="A26" s="97"/>
      <c r="B26" s="50" t="s">
        <v>88</v>
      </c>
    </row>
    <row r="27" spans="1:2" x14ac:dyDescent="0.25">
      <c r="A27" s="97"/>
      <c r="B27" s="50" t="s">
        <v>90</v>
      </c>
    </row>
    <row r="28" spans="1:2" x14ac:dyDescent="0.25">
      <c r="A28" s="97"/>
      <c r="B28" s="50" t="s">
        <v>70</v>
      </c>
    </row>
    <row r="29" spans="1:2" x14ac:dyDescent="0.25">
      <c r="A29" s="97"/>
      <c r="B29" s="50" t="s">
        <v>66</v>
      </c>
    </row>
    <row r="30" spans="1:2" x14ac:dyDescent="0.25">
      <c r="A30" s="98"/>
      <c r="B30" s="56"/>
    </row>
    <row r="31" spans="1:2" ht="25.5" x14ac:dyDescent="0.25">
      <c r="A31" s="46" t="s">
        <v>91</v>
      </c>
      <c r="B31" s="24" t="s">
        <v>94</v>
      </c>
    </row>
    <row r="32" spans="1:2" ht="25.5" x14ac:dyDescent="0.25">
      <c r="A32" s="79" t="s">
        <v>9</v>
      </c>
      <c r="B32" s="25" t="s">
        <v>19</v>
      </c>
    </row>
    <row r="33" spans="1:2" x14ac:dyDescent="0.25">
      <c r="A33" s="87"/>
      <c r="B33" s="26" t="s">
        <v>40</v>
      </c>
    </row>
    <row r="34" spans="1:2" x14ac:dyDescent="0.25">
      <c r="A34" s="87"/>
      <c r="B34" s="26" t="s">
        <v>93</v>
      </c>
    </row>
    <row r="35" spans="1:2" x14ac:dyDescent="0.25">
      <c r="A35" s="88" t="s">
        <v>51</v>
      </c>
      <c r="B35" s="92"/>
    </row>
    <row r="36" spans="1:2" x14ac:dyDescent="0.25">
      <c r="A36" s="79" t="s">
        <v>84</v>
      </c>
      <c r="B36" s="25" t="s">
        <v>75</v>
      </c>
    </row>
    <row r="37" spans="1:2" x14ac:dyDescent="0.25">
      <c r="A37" s="87"/>
      <c r="B37" s="22" t="s">
        <v>76</v>
      </c>
    </row>
    <row r="38" spans="1:2" x14ac:dyDescent="0.25">
      <c r="A38" s="87"/>
      <c r="B38" s="27">
        <v>43763</v>
      </c>
    </row>
    <row r="39" spans="1:2" ht="25.5" x14ac:dyDescent="0.25">
      <c r="A39" s="79" t="s">
        <v>85</v>
      </c>
      <c r="B39" s="25" t="s">
        <v>92</v>
      </c>
    </row>
    <row r="40" spans="1:2" x14ac:dyDescent="0.25">
      <c r="A40" s="87"/>
      <c r="B40" s="22" t="s">
        <v>10</v>
      </c>
    </row>
    <row r="41" spans="1:2" x14ac:dyDescent="0.25">
      <c r="A41" s="80"/>
      <c r="B41" s="22" t="s">
        <v>80</v>
      </c>
    </row>
    <row r="42" spans="1:2" x14ac:dyDescent="0.25">
      <c r="A42" s="91" t="s">
        <v>52</v>
      </c>
      <c r="B42" s="89"/>
    </row>
    <row r="43" spans="1:2" x14ac:dyDescent="0.25">
      <c r="A43" s="77" t="s">
        <v>11</v>
      </c>
      <c r="B43" s="34" t="s">
        <v>97</v>
      </c>
    </row>
    <row r="44" spans="1:2" ht="25.5" x14ac:dyDescent="0.25">
      <c r="A44" s="78"/>
      <c r="B44" s="35" t="s">
        <v>99</v>
      </c>
    </row>
    <row r="45" spans="1:2" ht="38.25" x14ac:dyDescent="0.25">
      <c r="A45" s="46" t="s">
        <v>12</v>
      </c>
      <c r="B45" s="22" t="s">
        <v>13</v>
      </c>
    </row>
    <row r="46" spans="1:2" x14ac:dyDescent="0.25">
      <c r="A46" s="79" t="s">
        <v>14</v>
      </c>
      <c r="B46" s="25" t="s">
        <v>15</v>
      </c>
    </row>
    <row r="47" spans="1:2" x14ac:dyDescent="0.25">
      <c r="A47" s="87"/>
      <c r="B47" s="26" t="s">
        <v>41</v>
      </c>
    </row>
    <row r="48" spans="1:2" x14ac:dyDescent="0.25">
      <c r="A48" s="87"/>
      <c r="B48" s="26" t="s">
        <v>42</v>
      </c>
    </row>
    <row r="49" spans="1:2" ht="25.5" x14ac:dyDescent="0.25">
      <c r="A49" s="80"/>
      <c r="B49" s="24" t="s">
        <v>36</v>
      </c>
    </row>
    <row r="50" spans="1:2" x14ac:dyDescent="0.25">
      <c r="A50" s="79" t="s">
        <v>16</v>
      </c>
      <c r="B50" s="25" t="s">
        <v>17</v>
      </c>
    </row>
    <row r="51" spans="1:2" x14ac:dyDescent="0.25">
      <c r="A51" s="87"/>
      <c r="B51" s="26" t="s">
        <v>43</v>
      </c>
    </row>
    <row r="52" spans="1:2" x14ac:dyDescent="0.25">
      <c r="A52" s="87"/>
      <c r="B52" s="26" t="s">
        <v>44</v>
      </c>
    </row>
    <row r="53" spans="1:2" ht="25.5" x14ac:dyDescent="0.25">
      <c r="A53" s="80"/>
      <c r="B53" s="24" t="s">
        <v>18</v>
      </c>
    </row>
    <row r="54" spans="1:2" x14ac:dyDescent="0.25">
      <c r="A54" s="84" t="s">
        <v>74</v>
      </c>
      <c r="B54" s="22" t="s">
        <v>77</v>
      </c>
    </row>
    <row r="55" spans="1:2" x14ac:dyDescent="0.25">
      <c r="A55" s="85"/>
      <c r="B55" s="26" t="s">
        <v>56</v>
      </c>
    </row>
    <row r="56" spans="1:2" x14ac:dyDescent="0.25">
      <c r="A56" s="85"/>
      <c r="B56" s="26" t="s">
        <v>58</v>
      </c>
    </row>
    <row r="57" spans="1:2" x14ac:dyDescent="0.25">
      <c r="A57" s="85"/>
      <c r="B57" s="26" t="s">
        <v>57</v>
      </c>
    </row>
    <row r="58" spans="1:2" x14ac:dyDescent="0.25">
      <c r="A58" s="86"/>
      <c r="B58" s="26" t="s">
        <v>96</v>
      </c>
    </row>
    <row r="59" spans="1:2" ht="25.5" x14ac:dyDescent="0.25">
      <c r="A59" s="79" t="s">
        <v>78</v>
      </c>
      <c r="B59" s="25" t="s">
        <v>39</v>
      </c>
    </row>
    <row r="60" spans="1:2" x14ac:dyDescent="0.25">
      <c r="A60" s="80"/>
      <c r="B60" s="28" t="s">
        <v>45</v>
      </c>
    </row>
    <row r="61" spans="1:2" x14ac:dyDescent="0.25">
      <c r="A61" s="88" t="s">
        <v>53</v>
      </c>
      <c r="B61" s="89"/>
    </row>
    <row r="62" spans="1:2" ht="25.5" x14ac:dyDescent="0.25">
      <c r="A62" s="81" t="s">
        <v>73</v>
      </c>
      <c r="B62" s="36" t="s">
        <v>37</v>
      </c>
    </row>
    <row r="63" spans="1:2" x14ac:dyDescent="0.25">
      <c r="A63" s="82"/>
      <c r="B63" s="37" t="s">
        <v>72</v>
      </c>
    </row>
    <row r="64" spans="1:2" x14ac:dyDescent="0.25">
      <c r="A64" s="83"/>
      <c r="B64" s="38"/>
    </row>
    <row r="65" spans="1:2" x14ac:dyDescent="0.25">
      <c r="B65" s="30"/>
    </row>
    <row r="66" spans="1:2" x14ac:dyDescent="0.25">
      <c r="B66" s="31" t="s">
        <v>47</v>
      </c>
    </row>
    <row r="67" spans="1:2" x14ac:dyDescent="0.25">
      <c r="B67" s="32" t="s">
        <v>48</v>
      </c>
    </row>
    <row r="68" spans="1:2" x14ac:dyDescent="0.25">
      <c r="B68" s="30"/>
    </row>
    <row r="69" spans="1:2" x14ac:dyDescent="0.25">
      <c r="B69" s="30"/>
    </row>
    <row r="70" spans="1:2" x14ac:dyDescent="0.25">
      <c r="B70" s="30"/>
    </row>
    <row r="71" spans="1:2" x14ac:dyDescent="0.25">
      <c r="B71" s="30"/>
    </row>
    <row r="72" spans="1:2" x14ac:dyDescent="0.25">
      <c r="B72" s="30"/>
    </row>
    <row r="73" spans="1:2" x14ac:dyDescent="0.25">
      <c r="A73" s="33"/>
      <c r="B73" s="30"/>
    </row>
    <row r="74" spans="1:2" x14ac:dyDescent="0.25">
      <c r="A74" s="33"/>
      <c r="B74" s="30"/>
    </row>
    <row r="75" spans="1:2" x14ac:dyDescent="0.25">
      <c r="A75" s="33"/>
      <c r="B75" s="30"/>
    </row>
    <row r="76" spans="1:2" x14ac:dyDescent="0.25">
      <c r="A76" s="33"/>
      <c r="B76" s="30"/>
    </row>
    <row r="77" spans="1:2" x14ac:dyDescent="0.25">
      <c r="A77" s="33"/>
      <c r="B77" s="30"/>
    </row>
    <row r="78" spans="1:2" x14ac:dyDescent="0.25">
      <c r="A78" s="33"/>
      <c r="B78" s="30"/>
    </row>
    <row r="79" spans="1:2" x14ac:dyDescent="0.25">
      <c r="A79" s="33"/>
      <c r="B79" s="30"/>
    </row>
    <row r="80" spans="1:2" x14ac:dyDescent="0.25">
      <c r="A80" s="33"/>
      <c r="B80" s="30"/>
    </row>
    <row r="81" spans="1:2" x14ac:dyDescent="0.25">
      <c r="A81" s="33"/>
      <c r="B81" s="30"/>
    </row>
    <row r="83" spans="1:2" x14ac:dyDescent="0.25">
      <c r="A83" s="33"/>
      <c r="B83" s="30"/>
    </row>
    <row r="84" spans="1:2" x14ac:dyDescent="0.25">
      <c r="A84" s="33"/>
      <c r="B84" s="30"/>
    </row>
  </sheetData>
  <mergeCells count="20">
    <mergeCell ref="A1:B1"/>
    <mergeCell ref="A42:B42"/>
    <mergeCell ref="A35:B35"/>
    <mergeCell ref="A36:A38"/>
    <mergeCell ref="A11:B11"/>
    <mergeCell ref="A12:A14"/>
    <mergeCell ref="A15:B15"/>
    <mergeCell ref="A39:A41"/>
    <mergeCell ref="A32:A34"/>
    <mergeCell ref="A2:B2"/>
    <mergeCell ref="A8:A10"/>
    <mergeCell ref="A3:A7"/>
    <mergeCell ref="A16:A30"/>
    <mergeCell ref="A43:A44"/>
    <mergeCell ref="A59:A60"/>
    <mergeCell ref="A62:A64"/>
    <mergeCell ref="A54:A58"/>
    <mergeCell ref="A46:A49"/>
    <mergeCell ref="A50:A53"/>
    <mergeCell ref="A61:B61"/>
  </mergeCells>
  <conditionalFormatting sqref="B38">
    <cfRule type="containsBlanks" dxfId="8" priority="15">
      <formula>LEN(TRIM(B38))=0</formula>
    </cfRule>
  </conditionalFormatting>
  <dataValidations count="1">
    <dataValidation allowBlank="1" showInputMessage="1" showErrorMessage="1" promptTitle="Наступний день" prompt="після подачі пропозицій." sqref="B38"/>
  </dataValidations>
  <hyperlinks>
    <hyperlink ref="B13" r:id="rId1"/>
    <hyperlink ref="B67" r:id="rId2"/>
    <hyperlink ref="B18" r:id="rId3"/>
    <hyperlink ref="B26" location="'Титульний лист конверта'!A1" display="На конверт має бути наклеєний  Титульний лист, який автоматично формується при заповненні Додатку 1. "/>
    <hyperlink ref="B5" location="'Додаток 1'!A1" display="Детальні характеристики предмету закупівлі наведені у Додатку 1."/>
  </hyperlinks>
  <pageMargins left="0.39370078740157483" right="0.39370078740157483" top="0.39370078740157483" bottom="0.39370078740157483" header="0.11811023622047244" footer="0.11811023622047244"/>
  <pageSetup paperSize="9" scale="71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GridLines="0" zoomScaleNormal="100" workbookViewId="0">
      <selection activeCell="A13" sqref="A13:F13"/>
    </sheetView>
  </sheetViews>
  <sheetFormatPr defaultRowHeight="12.75" x14ac:dyDescent="0.2"/>
  <cols>
    <col min="1" max="1" width="27.140625" style="40" customWidth="1"/>
    <col min="2" max="2" width="48.140625" style="40" customWidth="1"/>
    <col min="3" max="3" width="7.140625" style="40" bestFit="1" customWidth="1"/>
    <col min="4" max="4" width="8.42578125" style="40" customWidth="1"/>
    <col min="5" max="5" width="9.140625" style="40" bestFit="1" customWidth="1"/>
    <col min="6" max="6" width="10.5703125" style="40" customWidth="1"/>
    <col min="7" max="7" width="12.85546875" style="40" bestFit="1" customWidth="1"/>
    <col min="8" max="8" width="18.140625" style="40" customWidth="1"/>
    <col min="9" max="10" width="12.42578125" style="40" customWidth="1"/>
    <col min="11" max="11" width="12.85546875" style="40" bestFit="1" customWidth="1"/>
    <col min="12" max="12" width="17.7109375" style="40" customWidth="1"/>
    <col min="13" max="13" width="12.5703125" style="40" customWidth="1"/>
    <col min="14" max="14" width="13.42578125" style="40" customWidth="1"/>
    <col min="15" max="16384" width="9.140625" style="40"/>
  </cols>
  <sheetData>
    <row r="1" spans="1:14" s="42" customFormat="1" ht="22.5" customHeight="1" x14ac:dyDescent="0.2">
      <c r="A1" s="43" t="str">
        <f>IF($G$4=0,"Додаток 1. Специфікація закупівлі","Додаток 1. Цінова пропозиція")</f>
        <v>Додаток 1. Специфікація закупівлі</v>
      </c>
      <c r="B1" s="43"/>
      <c r="C1" s="43"/>
      <c r="D1" s="43"/>
      <c r="E1" s="43"/>
      <c r="F1" s="43"/>
      <c r="G1" s="100" t="str">
        <f>IF($G$4=0,"Змінювати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H1" s="100"/>
      <c r="I1" s="100"/>
      <c r="J1" s="100"/>
      <c r="K1" s="100"/>
      <c r="L1" s="100"/>
      <c r="M1" s="100"/>
      <c r="N1" s="100"/>
    </row>
    <row r="2" spans="1:14" s="41" customFormat="1" ht="12.75" customHeight="1" x14ac:dyDescent="0.25">
      <c r="A2" s="29" t="str">
        <f>Документація!$B$3</f>
        <v>Автомобільні масла, спецрідини, мастила та акумуляторні батареї</v>
      </c>
      <c r="B2" s="29"/>
      <c r="C2" s="29"/>
      <c r="D2" s="29"/>
      <c r="E2" s="29"/>
      <c r="F2" s="29"/>
      <c r="G2" s="100" t="str">
        <f>IF($G$4=0,"Поля для заповнення промарковано кольором.","")</f>
        <v>Поля для заповнення промарковано кольором.</v>
      </c>
      <c r="H2" s="100"/>
      <c r="I2" s="100"/>
      <c r="J2" s="100"/>
      <c r="K2" s="100"/>
      <c r="L2" s="100"/>
      <c r="M2" s="100"/>
      <c r="N2" s="100"/>
    </row>
    <row r="3" spans="1:14" x14ac:dyDescent="0.2">
      <c r="A3" s="21"/>
      <c r="B3" s="21"/>
      <c r="C3" s="21"/>
      <c r="D3" s="21"/>
      <c r="E3" s="21"/>
      <c r="F3" s="21"/>
      <c r="G3" s="101" t="str">
        <f>IF($G$4=0,"Вказати/підтвердити вимоги","")</f>
        <v>Вказати/підтвердити вимоги</v>
      </c>
      <c r="H3" s="101"/>
      <c r="I3" s="101"/>
      <c r="J3" s="101"/>
      <c r="K3" s="101"/>
      <c r="L3" s="101"/>
      <c r="M3" s="101"/>
      <c r="N3" s="101"/>
    </row>
    <row r="4" spans="1:14" x14ac:dyDescent="0.2">
      <c r="A4" s="106" t="s">
        <v>59</v>
      </c>
      <c r="B4" s="106"/>
      <c r="C4" s="106"/>
      <c r="D4" s="106"/>
      <c r="E4" s="106"/>
      <c r="F4" s="106"/>
      <c r="G4" s="108"/>
      <c r="H4" s="108"/>
      <c r="I4" s="108"/>
      <c r="J4" s="108"/>
      <c r="K4" s="108"/>
      <c r="L4" s="108"/>
      <c r="M4" s="108"/>
      <c r="N4" s="108"/>
    </row>
    <row r="5" spans="1:14" ht="12.75" customHeight="1" x14ac:dyDescent="0.2">
      <c r="A5" s="106" t="s">
        <v>25</v>
      </c>
      <c r="B5" s="106"/>
      <c r="C5" s="106"/>
      <c r="D5" s="106"/>
      <c r="E5" s="106"/>
      <c r="F5" s="106"/>
      <c r="G5" s="104"/>
      <c r="H5" s="104"/>
      <c r="I5" s="104"/>
      <c r="J5" s="104"/>
      <c r="K5" s="104"/>
      <c r="L5" s="104"/>
      <c r="M5" s="104"/>
      <c r="N5" s="104"/>
    </row>
    <row r="6" spans="1:14" ht="12.75" customHeight="1" x14ac:dyDescent="0.2">
      <c r="A6" s="106" t="s">
        <v>26</v>
      </c>
      <c r="B6" s="106"/>
      <c r="C6" s="106"/>
      <c r="D6" s="106"/>
      <c r="E6" s="106"/>
      <c r="F6" s="106"/>
      <c r="G6" s="104"/>
      <c r="H6" s="104"/>
      <c r="I6" s="104"/>
      <c r="J6" s="104"/>
      <c r="K6" s="104"/>
      <c r="L6" s="104"/>
      <c r="M6" s="104"/>
      <c r="N6" s="104"/>
    </row>
    <row r="7" spans="1:14" x14ac:dyDescent="0.2">
      <c r="A7" s="106" t="s">
        <v>27</v>
      </c>
      <c r="B7" s="106"/>
      <c r="C7" s="106"/>
      <c r="D7" s="106"/>
      <c r="E7" s="106"/>
      <c r="F7" s="106"/>
      <c r="G7" s="109"/>
      <c r="H7" s="109"/>
      <c r="I7" s="109"/>
      <c r="J7" s="109"/>
      <c r="K7" s="109"/>
      <c r="L7" s="109"/>
      <c r="M7" s="109"/>
      <c r="N7" s="109"/>
    </row>
    <row r="8" spans="1:14" ht="12.75" customHeight="1" x14ac:dyDescent="0.2">
      <c r="A8" s="106" t="s">
        <v>28</v>
      </c>
      <c r="B8" s="106"/>
      <c r="C8" s="106"/>
      <c r="D8" s="106"/>
      <c r="E8" s="106"/>
      <c r="F8" s="106"/>
      <c r="G8" s="104"/>
      <c r="H8" s="104"/>
      <c r="I8" s="104"/>
      <c r="J8" s="104"/>
      <c r="K8" s="104"/>
      <c r="L8" s="104"/>
      <c r="M8" s="104"/>
      <c r="N8" s="104"/>
    </row>
    <row r="9" spans="1:14" ht="12.75" customHeight="1" x14ac:dyDescent="0.2">
      <c r="A9" s="106" t="s">
        <v>29</v>
      </c>
      <c r="B9" s="106"/>
      <c r="C9" s="106"/>
      <c r="D9" s="106"/>
      <c r="E9" s="106"/>
      <c r="F9" s="106"/>
      <c r="G9" s="104"/>
      <c r="H9" s="104"/>
      <c r="I9" s="104"/>
      <c r="J9" s="104"/>
      <c r="K9" s="104"/>
      <c r="L9" s="104"/>
      <c r="M9" s="104"/>
      <c r="N9" s="104"/>
    </row>
    <row r="10" spans="1:14" ht="12.75" customHeight="1" x14ac:dyDescent="0.2">
      <c r="A10" s="106" t="s">
        <v>60</v>
      </c>
      <c r="B10" s="106"/>
      <c r="C10" s="106"/>
      <c r="D10" s="106"/>
      <c r="E10" s="106"/>
      <c r="F10" s="106"/>
      <c r="G10" s="109"/>
      <c r="H10" s="109"/>
      <c r="I10" s="109"/>
      <c r="J10" s="109"/>
      <c r="K10" s="109"/>
      <c r="L10" s="109"/>
      <c r="M10" s="109"/>
      <c r="N10" s="109"/>
    </row>
    <row r="11" spans="1:14" x14ac:dyDescent="0.2">
      <c r="A11" s="106" t="s">
        <v>61</v>
      </c>
      <c r="B11" s="106"/>
      <c r="C11" s="106"/>
      <c r="D11" s="106"/>
      <c r="E11" s="106"/>
      <c r="F11" s="106"/>
      <c r="G11" s="104"/>
      <c r="H11" s="104"/>
      <c r="I11" s="104"/>
      <c r="J11" s="104"/>
      <c r="K11" s="104"/>
      <c r="L11" s="104"/>
      <c r="M11" s="104"/>
      <c r="N11" s="104"/>
    </row>
    <row r="12" spans="1:14" ht="12.75" customHeight="1" x14ac:dyDescent="0.2">
      <c r="A12" s="106" t="s">
        <v>62</v>
      </c>
      <c r="B12" s="106"/>
      <c r="C12" s="106"/>
      <c r="D12" s="106"/>
      <c r="E12" s="106"/>
      <c r="F12" s="106"/>
      <c r="G12" s="109"/>
      <c r="H12" s="109"/>
      <c r="I12" s="109"/>
      <c r="J12" s="109"/>
      <c r="K12" s="109"/>
      <c r="L12" s="109"/>
      <c r="M12" s="109"/>
      <c r="N12" s="109"/>
    </row>
    <row r="13" spans="1:14" ht="12.75" customHeight="1" x14ac:dyDescent="0.2">
      <c r="A13" s="106" t="s">
        <v>63</v>
      </c>
      <c r="B13" s="106"/>
      <c r="C13" s="106"/>
      <c r="D13" s="106"/>
      <c r="E13" s="106"/>
      <c r="F13" s="106"/>
      <c r="G13" s="104"/>
      <c r="H13" s="104"/>
      <c r="I13" s="104"/>
      <c r="J13" s="104"/>
      <c r="K13" s="104"/>
      <c r="L13" s="104"/>
      <c r="M13" s="104"/>
      <c r="N13" s="104"/>
    </row>
    <row r="14" spans="1:14" ht="12.75" customHeight="1" x14ac:dyDescent="0.2">
      <c r="A14" s="107" t="s">
        <v>81</v>
      </c>
      <c r="B14" s="107"/>
      <c r="C14" s="107"/>
      <c r="D14" s="107"/>
      <c r="E14" s="107"/>
      <c r="F14" s="107"/>
      <c r="G14" s="104"/>
      <c r="H14" s="104"/>
      <c r="I14" s="104"/>
      <c r="J14" s="104"/>
      <c r="K14" s="104"/>
      <c r="L14" s="104"/>
      <c r="M14" s="104"/>
      <c r="N14" s="104"/>
    </row>
    <row r="15" spans="1:14" ht="12.75" customHeight="1" x14ac:dyDescent="0.2">
      <c r="A15" s="106" t="s">
        <v>64</v>
      </c>
      <c r="B15" s="106"/>
      <c r="C15" s="106"/>
      <c r="D15" s="106"/>
      <c r="E15" s="106"/>
      <c r="F15" s="106"/>
      <c r="G15" s="104"/>
      <c r="H15" s="104"/>
      <c r="I15" s="104"/>
      <c r="J15" s="104"/>
      <c r="K15" s="104"/>
      <c r="L15" s="104"/>
      <c r="M15" s="104"/>
      <c r="N15" s="104"/>
    </row>
    <row r="16" spans="1:14" x14ac:dyDescent="0.2">
      <c r="A16" s="106" t="s">
        <v>30</v>
      </c>
      <c r="B16" s="106"/>
      <c r="C16" s="106"/>
      <c r="D16" s="106"/>
      <c r="E16" s="106"/>
      <c r="F16" s="106"/>
      <c r="G16" s="104"/>
      <c r="H16" s="104"/>
      <c r="I16" s="104"/>
      <c r="J16" s="104"/>
      <c r="K16" s="104"/>
      <c r="L16" s="104"/>
      <c r="M16" s="104"/>
      <c r="N16" s="104"/>
    </row>
    <row r="17" spans="1:14" x14ac:dyDescent="0.2">
      <c r="A17" s="106" t="s">
        <v>35</v>
      </c>
      <c r="B17" s="106"/>
      <c r="C17" s="106"/>
      <c r="D17" s="106"/>
      <c r="E17" s="106"/>
      <c r="F17" s="106"/>
      <c r="G17" s="104"/>
      <c r="H17" s="104"/>
      <c r="I17" s="104"/>
      <c r="J17" s="104"/>
      <c r="K17" s="104"/>
      <c r="L17" s="104"/>
      <c r="M17" s="104"/>
      <c r="N17" s="104"/>
    </row>
    <row r="18" spans="1:14" x14ac:dyDescent="0.2">
      <c r="A18" s="106" t="s">
        <v>31</v>
      </c>
      <c r="B18" s="106"/>
      <c r="C18" s="106"/>
      <c r="D18" s="106"/>
      <c r="E18" s="106"/>
      <c r="F18" s="106"/>
      <c r="G18" s="104"/>
      <c r="H18" s="104"/>
      <c r="I18" s="104"/>
      <c r="J18" s="104"/>
      <c r="K18" s="104"/>
      <c r="L18" s="104"/>
      <c r="M18" s="104"/>
      <c r="N18" s="104"/>
    </row>
    <row r="19" spans="1:14" x14ac:dyDescent="0.2">
      <c r="A19" s="106" t="s">
        <v>32</v>
      </c>
      <c r="B19" s="106"/>
      <c r="C19" s="106"/>
      <c r="D19" s="106"/>
      <c r="E19" s="106"/>
      <c r="F19" s="106"/>
      <c r="G19" s="104"/>
      <c r="H19" s="104"/>
      <c r="I19" s="104"/>
      <c r="J19" s="104"/>
      <c r="K19" s="104"/>
      <c r="L19" s="104"/>
      <c r="M19" s="104"/>
      <c r="N19" s="104"/>
    </row>
    <row r="20" spans="1:14" ht="12.75" customHeight="1" x14ac:dyDescent="0.2">
      <c r="A20" s="106" t="s">
        <v>65</v>
      </c>
      <c r="B20" s="106"/>
      <c r="C20" s="106"/>
      <c r="D20" s="106"/>
      <c r="E20" s="106"/>
      <c r="F20" s="106"/>
      <c r="G20" s="104"/>
      <c r="H20" s="104"/>
      <c r="I20" s="104"/>
      <c r="J20" s="104"/>
      <c r="K20" s="104"/>
      <c r="L20" s="104"/>
      <c r="M20" s="104"/>
      <c r="N20" s="104"/>
    </row>
    <row r="21" spans="1:14" ht="12.75" customHeight="1" x14ac:dyDescent="0.2">
      <c r="A21" s="74" t="s">
        <v>142</v>
      </c>
      <c r="B21" s="73"/>
      <c r="C21" s="73"/>
      <c r="D21" s="73"/>
      <c r="E21" s="73"/>
      <c r="F21" s="73"/>
      <c r="G21" s="138" t="s">
        <v>151</v>
      </c>
      <c r="H21" s="138"/>
      <c r="I21" s="138"/>
      <c r="J21" s="138"/>
      <c r="K21" s="138" t="s">
        <v>152</v>
      </c>
      <c r="L21" s="138"/>
      <c r="M21" s="138"/>
      <c r="N21" s="138"/>
    </row>
    <row r="22" spans="1:14" s="44" customFormat="1" x14ac:dyDescent="0.2">
      <c r="A22" s="105" t="s">
        <v>145</v>
      </c>
      <c r="B22" s="105"/>
      <c r="C22" s="105"/>
      <c r="D22" s="105"/>
      <c r="E22" s="105"/>
      <c r="F22" s="105"/>
      <c r="G22" s="135"/>
      <c r="H22" s="136"/>
      <c r="I22" s="136"/>
      <c r="J22" s="137"/>
      <c r="K22" s="135"/>
      <c r="L22" s="136"/>
      <c r="M22" s="136"/>
      <c r="N22" s="137"/>
    </row>
    <row r="23" spans="1:14" s="44" customFormat="1" ht="27" customHeight="1" x14ac:dyDescent="0.2">
      <c r="A23" s="105" t="s">
        <v>153</v>
      </c>
      <c r="B23" s="105"/>
      <c r="C23" s="105"/>
      <c r="D23" s="105"/>
      <c r="E23" s="105"/>
      <c r="F23" s="105"/>
      <c r="G23" s="135"/>
      <c r="H23" s="136"/>
      <c r="I23" s="136"/>
      <c r="J23" s="137"/>
      <c r="K23" s="135"/>
      <c r="L23" s="136"/>
      <c r="M23" s="136"/>
      <c r="N23" s="137"/>
    </row>
    <row r="24" spans="1:14" s="44" customFormat="1" ht="39" customHeight="1" x14ac:dyDescent="0.2">
      <c r="A24" s="105" t="s">
        <v>160</v>
      </c>
      <c r="B24" s="105"/>
      <c r="C24" s="105"/>
      <c r="D24" s="105"/>
      <c r="E24" s="105"/>
      <c r="F24" s="105"/>
      <c r="G24" s="135"/>
      <c r="H24" s="136"/>
      <c r="I24" s="136"/>
      <c r="J24" s="137"/>
      <c r="K24" s="135"/>
      <c r="L24" s="136"/>
      <c r="M24" s="136"/>
      <c r="N24" s="137"/>
    </row>
    <row r="25" spans="1:14" s="45" customFormat="1" ht="27.75" customHeight="1" x14ac:dyDescent="0.2">
      <c r="A25" s="105" t="s">
        <v>159</v>
      </c>
      <c r="B25" s="105"/>
      <c r="C25" s="105"/>
      <c r="D25" s="105"/>
      <c r="E25" s="105"/>
      <c r="F25" s="105"/>
      <c r="G25" s="135"/>
      <c r="H25" s="136"/>
      <c r="I25" s="136"/>
      <c r="J25" s="137"/>
      <c r="K25" s="135"/>
      <c r="L25" s="136"/>
      <c r="M25" s="136"/>
      <c r="N25" s="137"/>
    </row>
    <row r="26" spans="1:14" ht="25.5" customHeight="1" x14ac:dyDescent="0.2">
      <c r="A26" s="105" t="s">
        <v>102</v>
      </c>
      <c r="B26" s="105"/>
      <c r="C26" s="105"/>
      <c r="D26" s="105"/>
      <c r="E26" s="105"/>
      <c r="F26" s="105"/>
      <c r="G26" s="135"/>
      <c r="H26" s="136"/>
      <c r="I26" s="136"/>
      <c r="J26" s="137"/>
      <c r="K26" s="135"/>
      <c r="L26" s="136"/>
      <c r="M26" s="136"/>
      <c r="N26" s="137"/>
    </row>
    <row r="27" spans="1:14" s="70" customFormat="1" x14ac:dyDescent="0.25">
      <c r="A27" s="68" t="s">
        <v>149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14" ht="12.75" customHeight="1" x14ac:dyDescent="0.2">
      <c r="A28" s="102" t="s">
        <v>135</v>
      </c>
      <c r="B28" s="102" t="s">
        <v>98</v>
      </c>
      <c r="C28" s="102" t="s">
        <v>146</v>
      </c>
      <c r="D28" s="102" t="s">
        <v>134</v>
      </c>
      <c r="E28" s="115" t="s">
        <v>126</v>
      </c>
      <c r="F28" s="99"/>
      <c r="G28" s="115" t="s">
        <v>123</v>
      </c>
      <c r="H28" s="115" t="s">
        <v>141</v>
      </c>
      <c r="I28" s="115" t="s">
        <v>158</v>
      </c>
      <c r="J28" s="115" t="s">
        <v>148</v>
      </c>
      <c r="K28" s="115" t="s">
        <v>123</v>
      </c>
      <c r="L28" s="115" t="s">
        <v>141</v>
      </c>
      <c r="M28" s="115" t="s">
        <v>158</v>
      </c>
      <c r="N28" s="115" t="s">
        <v>148</v>
      </c>
    </row>
    <row r="29" spans="1:14" ht="15.75" customHeight="1" x14ac:dyDescent="0.2">
      <c r="A29" s="103"/>
      <c r="B29" s="103"/>
      <c r="C29" s="103"/>
      <c r="D29" s="103"/>
      <c r="E29" s="66" t="s">
        <v>151</v>
      </c>
      <c r="F29" s="71" t="s">
        <v>152</v>
      </c>
      <c r="G29" s="115"/>
      <c r="H29" s="115"/>
      <c r="I29" s="115"/>
      <c r="J29" s="115"/>
      <c r="K29" s="115"/>
      <c r="L29" s="115"/>
      <c r="M29" s="115"/>
      <c r="N29" s="115"/>
    </row>
    <row r="30" spans="1:14" ht="32.25" customHeight="1" x14ac:dyDescent="0.2">
      <c r="A30" s="59" t="s">
        <v>105</v>
      </c>
      <c r="B30" s="75" t="s">
        <v>140</v>
      </c>
      <c r="C30" s="162" t="s">
        <v>103</v>
      </c>
      <c r="D30" s="163" t="s">
        <v>132</v>
      </c>
      <c r="E30" s="67">
        <v>200</v>
      </c>
      <c r="F30" s="142">
        <v>1800</v>
      </c>
      <c r="G30" s="58"/>
      <c r="H30" s="58">
        <f>G30*$E30</f>
        <v>0</v>
      </c>
      <c r="I30" s="57"/>
      <c r="J30" s="57"/>
      <c r="K30" s="58"/>
      <c r="L30" s="58">
        <f>K30*$F30</f>
        <v>0</v>
      </c>
      <c r="M30" s="57"/>
      <c r="N30" s="159"/>
    </row>
    <row r="31" spans="1:14" ht="32.25" customHeight="1" x14ac:dyDescent="0.2">
      <c r="A31" s="59" t="s">
        <v>105</v>
      </c>
      <c r="B31" s="75" t="s">
        <v>136</v>
      </c>
      <c r="C31" s="162" t="s">
        <v>103</v>
      </c>
      <c r="D31" s="163" t="s">
        <v>132</v>
      </c>
      <c r="E31" s="67">
        <v>2000</v>
      </c>
      <c r="F31" s="142">
        <v>2600</v>
      </c>
      <c r="G31" s="58"/>
      <c r="H31" s="58">
        <f>G31*$E31</f>
        <v>0</v>
      </c>
      <c r="I31" s="57"/>
      <c r="J31" s="57"/>
      <c r="K31" s="58"/>
      <c r="L31" s="58">
        <f>K31*$F31</f>
        <v>0</v>
      </c>
      <c r="M31" s="57"/>
      <c r="N31" s="159"/>
    </row>
    <row r="32" spans="1:14" ht="32.25" customHeight="1" x14ac:dyDescent="0.2">
      <c r="A32" s="59" t="s">
        <v>104</v>
      </c>
      <c r="B32" s="75" t="s">
        <v>137</v>
      </c>
      <c r="C32" s="162" t="s">
        <v>103</v>
      </c>
      <c r="D32" s="163" t="s">
        <v>132</v>
      </c>
      <c r="E32" s="67">
        <v>120</v>
      </c>
      <c r="F32" s="142">
        <v>200</v>
      </c>
      <c r="G32" s="58"/>
      <c r="H32" s="58">
        <f t="shared" ref="H31:H40" si="0">G32*$E32</f>
        <v>0</v>
      </c>
      <c r="I32" s="57"/>
      <c r="J32" s="57"/>
      <c r="K32" s="58"/>
      <c r="L32" s="58">
        <f>K32*$F32</f>
        <v>0</v>
      </c>
      <c r="M32" s="57"/>
      <c r="N32" s="159"/>
    </row>
    <row r="33" spans="1:15" ht="18" customHeight="1" x14ac:dyDescent="0.2">
      <c r="A33" s="59" t="s">
        <v>106</v>
      </c>
      <c r="B33" s="75" t="s">
        <v>121</v>
      </c>
      <c r="C33" s="162" t="s">
        <v>103</v>
      </c>
      <c r="D33" s="163" t="s">
        <v>132</v>
      </c>
      <c r="E33" s="67"/>
      <c r="F33" s="142">
        <v>400</v>
      </c>
      <c r="G33" s="58"/>
      <c r="H33" s="58">
        <f t="shared" si="0"/>
        <v>0</v>
      </c>
      <c r="I33" s="57"/>
      <c r="J33" s="57"/>
      <c r="K33" s="58"/>
      <c r="L33" s="58">
        <f>K33*$F33</f>
        <v>0</v>
      </c>
      <c r="M33" s="57"/>
      <c r="N33" s="159"/>
    </row>
    <row r="34" spans="1:15" ht="18" customHeight="1" x14ac:dyDescent="0.2">
      <c r="A34" s="59" t="s">
        <v>106</v>
      </c>
      <c r="B34" s="75" t="s">
        <v>122</v>
      </c>
      <c r="C34" s="162" t="s">
        <v>103</v>
      </c>
      <c r="D34" s="163" t="s">
        <v>132</v>
      </c>
      <c r="E34" s="67"/>
      <c r="F34" s="142">
        <v>400</v>
      </c>
      <c r="G34" s="58"/>
      <c r="H34" s="58">
        <f t="shared" si="0"/>
        <v>0</v>
      </c>
      <c r="I34" s="57"/>
      <c r="J34" s="57"/>
      <c r="K34" s="58"/>
      <c r="L34" s="58">
        <f>K34*$F34</f>
        <v>0</v>
      </c>
      <c r="M34" s="57"/>
      <c r="N34" s="159"/>
    </row>
    <row r="35" spans="1:15" ht="18" customHeight="1" x14ac:dyDescent="0.2">
      <c r="A35" s="59" t="s">
        <v>107</v>
      </c>
      <c r="B35" s="76" t="s">
        <v>108</v>
      </c>
      <c r="C35" s="162" t="s">
        <v>109</v>
      </c>
      <c r="D35" s="163" t="s">
        <v>133</v>
      </c>
      <c r="E35" s="67"/>
      <c r="F35" s="142">
        <v>216</v>
      </c>
      <c r="G35" s="58"/>
      <c r="H35" s="58">
        <f t="shared" si="0"/>
        <v>0</v>
      </c>
      <c r="I35" s="57"/>
      <c r="J35" s="57"/>
      <c r="K35" s="58"/>
      <c r="L35" s="58">
        <f>K35*$F35</f>
        <v>0</v>
      </c>
      <c r="M35" s="57"/>
      <c r="N35" s="159"/>
    </row>
    <row r="36" spans="1:15" ht="18" customHeight="1" x14ac:dyDescent="0.2">
      <c r="A36" s="59" t="s">
        <v>110</v>
      </c>
      <c r="B36" s="75" t="s">
        <v>111</v>
      </c>
      <c r="C36" s="162" t="s">
        <v>112</v>
      </c>
      <c r="D36" s="163" t="s">
        <v>132</v>
      </c>
      <c r="E36" s="67"/>
      <c r="F36" s="142">
        <v>60</v>
      </c>
      <c r="G36" s="58"/>
      <c r="H36" s="58">
        <f t="shared" si="0"/>
        <v>0</v>
      </c>
      <c r="I36" s="57"/>
      <c r="J36" s="57"/>
      <c r="K36" s="58"/>
      <c r="L36" s="58">
        <f>K36*$F36</f>
        <v>0</v>
      </c>
      <c r="M36" s="57"/>
      <c r="N36" s="159"/>
    </row>
    <row r="37" spans="1:15" ht="18" customHeight="1" x14ac:dyDescent="0.2">
      <c r="A37" s="59" t="s">
        <v>119</v>
      </c>
      <c r="B37" s="75" t="s">
        <v>113</v>
      </c>
      <c r="C37" s="162" t="s">
        <v>103</v>
      </c>
      <c r="D37" s="163" t="s">
        <v>132</v>
      </c>
      <c r="E37" s="67"/>
      <c r="F37" s="142">
        <v>200</v>
      </c>
      <c r="G37" s="58"/>
      <c r="H37" s="58">
        <f t="shared" si="0"/>
        <v>0</v>
      </c>
      <c r="I37" s="57"/>
      <c r="J37" s="57"/>
      <c r="K37" s="58"/>
      <c r="L37" s="58">
        <f t="shared" ref="L31:L40" si="1">K37*$F37</f>
        <v>0</v>
      </c>
      <c r="M37" s="57"/>
      <c r="N37" s="159"/>
    </row>
    <row r="38" spans="1:15" ht="18" customHeight="1" x14ac:dyDescent="0.2">
      <c r="A38" s="59" t="s">
        <v>120</v>
      </c>
      <c r="B38" s="75" t="s">
        <v>114</v>
      </c>
      <c r="C38" s="162" t="s">
        <v>103</v>
      </c>
      <c r="D38" s="163" t="s">
        <v>132</v>
      </c>
      <c r="E38" s="67"/>
      <c r="F38" s="142">
        <v>1600</v>
      </c>
      <c r="G38" s="58"/>
      <c r="H38" s="58">
        <f t="shared" si="0"/>
        <v>0</v>
      </c>
      <c r="I38" s="57"/>
      <c r="J38" s="57"/>
      <c r="K38" s="58"/>
      <c r="L38" s="58">
        <f t="shared" si="1"/>
        <v>0</v>
      </c>
      <c r="M38" s="57"/>
      <c r="N38" s="159"/>
    </row>
    <row r="39" spans="1:15" ht="18" customHeight="1" x14ac:dyDescent="0.2">
      <c r="A39" s="59" t="s">
        <v>116</v>
      </c>
      <c r="B39" s="75" t="s">
        <v>138</v>
      </c>
      <c r="C39" s="162" t="s">
        <v>109</v>
      </c>
      <c r="D39" s="163" t="s">
        <v>133</v>
      </c>
      <c r="E39" s="67">
        <v>60</v>
      </c>
      <c r="F39" s="142"/>
      <c r="G39" s="58"/>
      <c r="H39" s="58">
        <f t="shared" si="0"/>
        <v>0</v>
      </c>
      <c r="I39" s="57"/>
      <c r="J39" s="57"/>
      <c r="K39" s="58"/>
      <c r="L39" s="58">
        <f>K39*$F39</f>
        <v>0</v>
      </c>
      <c r="M39" s="57"/>
      <c r="N39" s="159"/>
    </row>
    <row r="40" spans="1:15" ht="18" customHeight="1" x14ac:dyDescent="0.2">
      <c r="A40" s="59" t="s">
        <v>117</v>
      </c>
      <c r="B40" s="75" t="s">
        <v>139</v>
      </c>
      <c r="C40" s="162" t="s">
        <v>109</v>
      </c>
      <c r="D40" s="163" t="s">
        <v>133</v>
      </c>
      <c r="E40" s="67">
        <v>60</v>
      </c>
      <c r="F40" s="142"/>
      <c r="G40" s="58"/>
      <c r="H40" s="58">
        <f t="shared" si="0"/>
        <v>0</v>
      </c>
      <c r="I40" s="63"/>
      <c r="J40" s="63"/>
      <c r="K40" s="58"/>
      <c r="L40" s="58">
        <f>K40*$F40</f>
        <v>0</v>
      </c>
      <c r="M40" s="63"/>
      <c r="N40" s="160"/>
    </row>
    <row r="41" spans="1:15" s="124" customFormat="1" ht="19.5" customHeight="1" x14ac:dyDescent="0.2">
      <c r="A41" s="139" t="s">
        <v>157</v>
      </c>
      <c r="B41" s="140"/>
      <c r="C41" s="129"/>
      <c r="D41" s="129"/>
      <c r="E41" s="129"/>
      <c r="F41" s="140"/>
      <c r="G41" s="143"/>
      <c r="H41" s="141">
        <f>SUM(H30:H40)</f>
        <v>0</v>
      </c>
      <c r="I41" s="129"/>
      <c r="J41" s="134"/>
      <c r="K41" s="139"/>
      <c r="L41" s="141">
        <f>SUM(L30:L40)</f>
        <v>0</v>
      </c>
      <c r="M41" s="130"/>
      <c r="N41" s="131"/>
    </row>
    <row r="42" spans="1:15" s="124" customFormat="1" ht="15.75" x14ac:dyDescent="0.2">
      <c r="A42" s="132"/>
      <c r="B42" s="133"/>
      <c r="C42" s="128"/>
      <c r="D42" s="128"/>
      <c r="E42" s="128"/>
      <c r="F42" s="133"/>
      <c r="G42" s="128"/>
      <c r="H42" s="128"/>
      <c r="I42" s="128"/>
      <c r="J42" s="128"/>
      <c r="K42" s="40"/>
      <c r="L42" s="40"/>
      <c r="M42" s="40"/>
      <c r="N42" s="40"/>
      <c r="O42" s="40"/>
    </row>
    <row r="43" spans="1:15" x14ac:dyDescent="0.2">
      <c r="A43" s="116" t="s">
        <v>150</v>
      </c>
      <c r="B43" s="117"/>
      <c r="C43" s="144"/>
      <c r="D43" s="144"/>
      <c r="E43" s="144"/>
      <c r="F43" s="117"/>
      <c r="G43" s="144"/>
      <c r="H43" s="144"/>
      <c r="I43" s="144"/>
      <c r="J43" s="145"/>
    </row>
    <row r="44" spans="1:15" ht="25.5" x14ac:dyDescent="0.2">
      <c r="A44" s="66" t="s">
        <v>135</v>
      </c>
      <c r="B44" s="118" t="s">
        <v>125</v>
      </c>
      <c r="C44" s="119"/>
      <c r="D44" s="123"/>
      <c r="E44" s="157" t="s">
        <v>155</v>
      </c>
      <c r="F44" s="158"/>
      <c r="G44" s="66" t="s">
        <v>123</v>
      </c>
      <c r="H44" s="66" t="s">
        <v>141</v>
      </c>
      <c r="I44" s="120" t="s">
        <v>124</v>
      </c>
      <c r="J44" s="120"/>
    </row>
    <row r="45" spans="1:15" ht="18" customHeight="1" x14ac:dyDescent="0.2">
      <c r="A45" s="65" t="s">
        <v>127</v>
      </c>
      <c r="B45" s="154" t="s">
        <v>128</v>
      </c>
      <c r="C45" s="155"/>
      <c r="D45" s="156"/>
      <c r="E45" s="152">
        <v>18</v>
      </c>
      <c r="F45" s="153"/>
      <c r="G45" s="58"/>
      <c r="H45" s="58">
        <f>G45*$E45</f>
        <v>0</v>
      </c>
      <c r="I45" s="121"/>
      <c r="J45" s="121"/>
    </row>
    <row r="46" spans="1:15" ht="18" customHeight="1" x14ac:dyDescent="0.2">
      <c r="A46" s="65" t="s">
        <v>127</v>
      </c>
      <c r="B46" s="154" t="s">
        <v>129</v>
      </c>
      <c r="C46" s="155"/>
      <c r="D46" s="156"/>
      <c r="E46" s="152">
        <v>4</v>
      </c>
      <c r="F46" s="153"/>
      <c r="G46" s="58"/>
      <c r="H46" s="58">
        <f>G46*$E46</f>
        <v>0</v>
      </c>
      <c r="I46" s="121"/>
      <c r="J46" s="121"/>
    </row>
    <row r="47" spans="1:15" ht="18" customHeight="1" x14ac:dyDescent="0.2">
      <c r="A47" s="65" t="s">
        <v>127</v>
      </c>
      <c r="B47" s="154" t="s">
        <v>130</v>
      </c>
      <c r="C47" s="155"/>
      <c r="D47" s="156"/>
      <c r="E47" s="152">
        <v>1</v>
      </c>
      <c r="F47" s="153"/>
      <c r="G47" s="58"/>
      <c r="H47" s="58">
        <f>G47*$E47</f>
        <v>0</v>
      </c>
      <c r="I47" s="121"/>
      <c r="J47" s="121"/>
    </row>
    <row r="48" spans="1:15" ht="18" customHeight="1" x14ac:dyDescent="0.2">
      <c r="A48" s="64" t="s">
        <v>127</v>
      </c>
      <c r="B48" s="154" t="s">
        <v>131</v>
      </c>
      <c r="C48" s="155"/>
      <c r="D48" s="156"/>
      <c r="E48" s="152">
        <v>1</v>
      </c>
      <c r="F48" s="153"/>
      <c r="G48" s="58"/>
      <c r="H48" s="62">
        <f>G48*$E48</f>
        <v>0</v>
      </c>
      <c r="I48" s="125"/>
      <c r="J48" s="125"/>
    </row>
    <row r="49" spans="1:14" s="124" customFormat="1" ht="19.5" customHeight="1" x14ac:dyDescent="0.2">
      <c r="A49" s="139" t="s">
        <v>156</v>
      </c>
      <c r="B49" s="140"/>
      <c r="C49" s="129"/>
      <c r="D49" s="129"/>
      <c r="E49" s="150"/>
      <c r="F49" s="151"/>
      <c r="G49" s="143"/>
      <c r="H49" s="141">
        <f>SUM(H45:H48)</f>
        <v>0</v>
      </c>
      <c r="I49" s="129"/>
      <c r="J49" s="134"/>
      <c r="K49" s="40"/>
      <c r="L49" s="40"/>
      <c r="M49" s="40"/>
      <c r="N49" s="40"/>
    </row>
    <row r="50" spans="1:14" x14ac:dyDescent="0.2">
      <c r="A50" s="146"/>
      <c r="B50" s="147"/>
      <c r="C50" s="147"/>
      <c r="D50" s="147"/>
      <c r="E50" s="147"/>
      <c r="F50" s="147"/>
      <c r="G50" s="148" t="s">
        <v>151</v>
      </c>
      <c r="H50" s="148"/>
      <c r="I50" s="148"/>
      <c r="J50" s="148"/>
      <c r="K50" s="148" t="s">
        <v>152</v>
      </c>
      <c r="L50" s="148"/>
      <c r="M50" s="148"/>
      <c r="N50" s="149"/>
    </row>
    <row r="51" spans="1:14" ht="23.25" customHeight="1" x14ac:dyDescent="0.2">
      <c r="A51" s="60" t="s">
        <v>147</v>
      </c>
      <c r="B51" s="61"/>
      <c r="C51" s="126"/>
      <c r="D51" s="126"/>
      <c r="E51" s="126"/>
      <c r="F51" s="61"/>
      <c r="G51" s="60"/>
      <c r="H51" s="72">
        <f>H41+H49</f>
        <v>0</v>
      </c>
      <c r="I51" s="127"/>
      <c r="J51" s="122"/>
      <c r="K51" s="61"/>
      <c r="L51" s="72">
        <f>L41+L49</f>
        <v>0</v>
      </c>
      <c r="M51" s="127"/>
      <c r="N51" s="122"/>
    </row>
  </sheetData>
  <sheetProtection algorithmName="SHA-512" hashValue="rNOXRok09dbq91Z88bne99yLwm7CZGgvUp7tMqiiY7KGWzhmxj4/iFWO42x+9214GM9nRWv/Us++deDQQCXcVw==" saltValue="QJyVIGk4rgXfpVFjQPekOA==" spinCount="100000" sheet="1" formatCells="0" formatColumns="0" formatRows="0"/>
  <protectedRanges>
    <protectedRange sqref="G1:N1048576" name="Диапазон1"/>
  </protectedRanges>
  <mergeCells count="83">
    <mergeCell ref="L28:L29"/>
    <mergeCell ref="M28:M29"/>
    <mergeCell ref="N28:N29"/>
    <mergeCell ref="M51:N51"/>
    <mergeCell ref="K50:N50"/>
    <mergeCell ref="G28:G29"/>
    <mergeCell ref="H28:H29"/>
    <mergeCell ref="I28:I29"/>
    <mergeCell ref="J28:J29"/>
    <mergeCell ref="K28:K29"/>
    <mergeCell ref="K23:N23"/>
    <mergeCell ref="K25:N25"/>
    <mergeCell ref="K26:N26"/>
    <mergeCell ref="G21:J21"/>
    <mergeCell ref="K21:N21"/>
    <mergeCell ref="I51:J51"/>
    <mergeCell ref="M41:N41"/>
    <mergeCell ref="G50:J50"/>
    <mergeCell ref="I44:J44"/>
    <mergeCell ref="I45:J45"/>
    <mergeCell ref="I46:J46"/>
    <mergeCell ref="I47:J47"/>
    <mergeCell ref="I48:J48"/>
    <mergeCell ref="E44:F44"/>
    <mergeCell ref="B44:D44"/>
    <mergeCell ref="B45:D45"/>
    <mergeCell ref="B46:D46"/>
    <mergeCell ref="B47:D47"/>
    <mergeCell ref="B48:D48"/>
    <mergeCell ref="A22:F22"/>
    <mergeCell ref="G4:N4"/>
    <mergeCell ref="G5:N5"/>
    <mergeCell ref="G6:N6"/>
    <mergeCell ref="G7:N7"/>
    <mergeCell ref="G8:N8"/>
    <mergeCell ref="G9:N9"/>
    <mergeCell ref="G10:N10"/>
    <mergeCell ref="G11:N11"/>
    <mergeCell ref="G12:N12"/>
    <mergeCell ref="G13:N13"/>
    <mergeCell ref="G14:N14"/>
    <mergeCell ref="G15:N15"/>
    <mergeCell ref="G16:N16"/>
    <mergeCell ref="G17:N17"/>
    <mergeCell ref="G18:N18"/>
    <mergeCell ref="A20:F20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4:F4"/>
    <mergeCell ref="A5:F5"/>
    <mergeCell ref="A6:F6"/>
    <mergeCell ref="A7:F7"/>
    <mergeCell ref="A9:F9"/>
    <mergeCell ref="A8:F8"/>
    <mergeCell ref="D28:D29"/>
    <mergeCell ref="A28:A29"/>
    <mergeCell ref="B28:B29"/>
    <mergeCell ref="C28:C29"/>
    <mergeCell ref="E28:F28"/>
    <mergeCell ref="A23:F23"/>
    <mergeCell ref="A26:F26"/>
    <mergeCell ref="A24:F24"/>
    <mergeCell ref="A25:F25"/>
    <mergeCell ref="G1:N1"/>
    <mergeCell ref="G2:N2"/>
    <mergeCell ref="G3:N3"/>
    <mergeCell ref="G19:N19"/>
    <mergeCell ref="G20:N20"/>
    <mergeCell ref="G22:J22"/>
    <mergeCell ref="G24:J24"/>
    <mergeCell ref="G23:J23"/>
    <mergeCell ref="G25:J25"/>
    <mergeCell ref="G26:J26"/>
    <mergeCell ref="K22:N22"/>
    <mergeCell ref="K24:N24"/>
  </mergeCells>
  <conditionalFormatting sqref="G4:N20 M30:N40 G22 G24:G26 K22 K24">
    <cfRule type="containsBlanks" dxfId="7" priority="9">
      <formula>LEN(TRIM(G4))=0</formula>
    </cfRule>
  </conditionalFormatting>
  <conditionalFormatting sqref="G23">
    <cfRule type="containsBlanks" dxfId="6" priority="8">
      <formula>LEN(TRIM(G23))=0</formula>
    </cfRule>
  </conditionalFormatting>
  <conditionalFormatting sqref="I45:J48 G30:G40 K30:K40 I30:J40 M30:N40 G22:N26 G4:N20">
    <cfRule type="containsBlanks" dxfId="5" priority="6">
      <formula>LEN(TRIM(G4))=0</formula>
    </cfRule>
  </conditionalFormatting>
  <conditionalFormatting sqref="I30:J40">
    <cfRule type="containsBlanks" dxfId="4" priority="5">
      <formula>LEN(TRIM(I30))=0</formula>
    </cfRule>
  </conditionalFormatting>
  <conditionalFormatting sqref="K25:K26">
    <cfRule type="containsBlanks" dxfId="3" priority="4">
      <formula>LEN(TRIM(K25))=0</formula>
    </cfRule>
  </conditionalFormatting>
  <conditionalFormatting sqref="K23">
    <cfRule type="containsBlanks" dxfId="2" priority="3">
      <formula>LEN(TRIM(K23))=0</formula>
    </cfRule>
  </conditionalFormatting>
  <conditionalFormatting sqref="A1:XFD1048576">
    <cfRule type="cellIs" dxfId="1" priority="2" operator="equal">
      <formula>0</formula>
    </cfRule>
  </conditionalFormatting>
  <conditionalFormatting sqref="G45:G48">
    <cfRule type="containsBlanks" dxfId="0" priority="1">
      <formula>LEN(TRIM(G45))=0</formula>
    </cfRule>
  </conditionalFormatting>
  <pageMargins left="0.39370078740157483" right="0.19685039370078741" top="0.39370078740157483" bottom="0.39370078740157483" header="0.19685039370078741" footer="0.19685039370078741"/>
  <pageSetup paperSize="9" scale="62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/>
  </sheetViews>
  <sheetFormatPr defaultColWidth="0" defaultRowHeight="18" zeroHeight="1" x14ac:dyDescent="0.25"/>
  <cols>
    <col min="1" max="1" width="17.71093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19" t="s">
        <v>68</v>
      </c>
      <c r="B1" s="4"/>
      <c r="C1" s="16" t="str">
        <f>CONCATENATE("Вхідний № ",RIGHT(LEFT($C$15,10),3),"/_______")</f>
        <v>Вхідний № 657/_______</v>
      </c>
    </row>
    <row r="2" spans="1:3" s="9" customFormat="1" x14ac:dyDescent="0.25">
      <c r="A2" s="20">
        <f>WORKDAY(Документація!B38,-1)</f>
        <v>43762</v>
      </c>
      <c r="B2" s="3"/>
      <c r="C2" s="11"/>
    </row>
    <row r="3" spans="1:3" s="9" customFormat="1" x14ac:dyDescent="0.25">
      <c r="A3" s="5"/>
      <c r="B3" s="4"/>
      <c r="C3" s="11" t="s">
        <v>34</v>
      </c>
    </row>
    <row r="4" spans="1:3" ht="67.5" customHeight="1" x14ac:dyDescent="0.25">
      <c r="A4" s="14" t="s">
        <v>0</v>
      </c>
      <c r="B4" s="112">
        <f>'Додаток 1'!G4</f>
        <v>0</v>
      </c>
      <c r="C4" s="112"/>
    </row>
    <row r="5" spans="1:3" ht="18" customHeight="1" x14ac:dyDescent="0.25">
      <c r="A5" s="6"/>
      <c r="B5" s="113">
        <f>'Додаток 1'!G9</f>
        <v>0</v>
      </c>
      <c r="C5" s="113"/>
    </row>
    <row r="6" spans="1:3" x14ac:dyDescent="0.25">
      <c r="A6" s="11" t="s">
        <v>33</v>
      </c>
      <c r="B6" s="113">
        <f>'Додаток 1'!G11</f>
        <v>0</v>
      </c>
      <c r="C6" s="113"/>
    </row>
    <row r="7" spans="1:3" s="2" customFormat="1" ht="18" customHeight="1" x14ac:dyDescent="0.25">
      <c r="A7" s="18"/>
      <c r="B7" s="114">
        <f>'Додаток 1'!G12</f>
        <v>0</v>
      </c>
      <c r="C7" s="114"/>
    </row>
    <row r="8" spans="1:3" s="9" customFormat="1" ht="18" customHeight="1" x14ac:dyDescent="0.25">
      <c r="A8" s="18"/>
      <c r="B8" s="113">
        <f>'Додаток 1'!G13</f>
        <v>0</v>
      </c>
      <c r="C8" s="113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10" t="s">
        <v>24</v>
      </c>
      <c r="C11" s="110"/>
    </row>
    <row r="12" spans="1:3" ht="131.25" customHeight="1" x14ac:dyDescent="0.25">
      <c r="A12" s="7"/>
      <c r="B12" s="111" t="str">
        <f>Документація!$B$3</f>
        <v>Автомобільні масла, спецрідини, мастила та акумуляторні батареї</v>
      </c>
      <c r="C12" s="111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Документація!$B$18</f>
        <v>tender-657@foxtrot.ua</v>
      </c>
    </row>
    <row r="16" spans="1:3" s="3" customFormat="1" x14ac:dyDescent="0.25">
      <c r="B16" s="5"/>
      <c r="C16" s="9" t="s">
        <v>23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46</v>
      </c>
    </row>
    <row r="21" spans="3:3" hidden="1" x14ac:dyDescent="0.25"/>
  </sheetData>
  <sheetProtection sheet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Титульний лист конверта</vt:lpstr>
      <vt:lpstr>'Додаток 1'!Область_печати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2019-10-11T10:32:43Z</dcterms:modified>
</cp:coreProperties>
</file>