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430" windowHeight="13965" tabRatio="817"/>
  </bookViews>
  <sheets>
    <sheet name="Документація" sheetId="2" r:id="rId1"/>
    <sheet name="Додаток 1" sheetId="3" r:id="rId2"/>
    <sheet name="Додаток 2" sheetId="4" r:id="rId3"/>
    <sheet name="Титульний лист конверта" sheetId="1" r:id="rId4"/>
  </sheets>
  <definedNames>
    <definedName name="_xlnm._FilterDatabase" localSheetId="1" hidden="1">'Додаток 1'!$A$36:$B$36</definedName>
    <definedName name="_xlnm._FilterDatabase" localSheetId="2" hidden="1">'Додаток 2'!$A$5:$L$56</definedName>
    <definedName name="_xlnm.Print_Titles" localSheetId="2">'Додаток 2'!$5:$5</definedName>
  </definedNames>
  <calcPr calcId="145621"/>
</workbook>
</file>

<file path=xl/calcChain.xml><?xml version="1.0" encoding="utf-8"?>
<calcChain xmlns="http://schemas.openxmlformats.org/spreadsheetml/2006/main">
  <c r="L7" i="4" l="1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6" i="4"/>
  <c r="K1" i="4" l="1"/>
  <c r="G7" i="4" l="1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6" i="4"/>
  <c r="A2" i="1" l="1"/>
  <c r="C1" i="1"/>
  <c r="C19" i="1"/>
  <c r="A1" i="3" l="1"/>
  <c r="B2" i="3" l="1"/>
  <c r="B1" i="3" l="1"/>
  <c r="B5" i="1"/>
  <c r="B7" i="1"/>
  <c r="B6" i="1"/>
  <c r="B8" i="1"/>
  <c r="B4" i="1"/>
  <c r="A2" i="3"/>
  <c r="B12" i="1"/>
  <c r="L56" i="4" l="1"/>
  <c r="B36" i="3" s="1"/>
  <c r="B35" i="3"/>
</calcChain>
</file>

<file path=xl/sharedStrings.xml><?xml version="1.0" encoding="utf-8"?>
<sst xmlns="http://schemas.openxmlformats.org/spreadsheetml/2006/main" count="341" uniqueCount="226">
  <si>
    <t>Відправник:</t>
  </si>
  <si>
    <t>Одержувач:</t>
  </si>
  <si>
    <t>Група компаній "ФОКСТРОТ"</t>
  </si>
  <si>
    <t>вул. Дорогожицька, буд. 1</t>
  </si>
  <si>
    <t>галерея 1, каб. 1</t>
  </si>
  <si>
    <t>2.1. Процедура надання роз'яснень щодо документації процедури закупівлі</t>
  </si>
  <si>
    <t>Учасник процедури закупівлі має право не пізніше ніж за 2 дні до закінчення строку подання пропозицій звернутися за роз'ясненнями щодо змісту документації на електронну адресу:</t>
  </si>
  <si>
    <t>Повноваження представника Учасника підтверджується відповідним документом (довіреність).</t>
  </si>
  <si>
    <t xml:space="preserve">5.1. Перелік критеріїв та методика оцінки пропозицій Учасників </t>
  </si>
  <si>
    <t>5.2. Переговори з Учасником</t>
  </si>
  <si>
    <t>Замовник має право звернутися до Учасників за роз’ясненнями змісту їх пропозицій з метою спрощення розгляду та оцінки пропозицій, а також ініціювати будь-які переговори з питань внесення змін до змісту або ціни поданої пропозиції.</t>
  </si>
  <si>
    <t>5.3. Відхилення пропозицій Учасників</t>
  </si>
  <si>
    <t>Замовник відхиляє пропозицію Учасника у разі, якщо Учасник:</t>
  </si>
  <si>
    <t>5.4. Відміна Замовником процедури закупівлі чи визнання її такою, що не відбулася</t>
  </si>
  <si>
    <t>Замовник має право відмінити закупівлю у разі:</t>
  </si>
  <si>
    <t>Замовник має право визнати процедуру закупівлі такою, що не відбулася у разі, якщо здійснення закупівлі стало неможливим внаслідок непереборної сили.</t>
  </si>
  <si>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</si>
  <si>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</si>
  <si>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</si>
  <si>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Тендерний комітет</t>
  </si>
  <si>
    <t>Комерційна пропозиція на закупівлю:</t>
  </si>
  <si>
    <t>Назва компанії</t>
  </si>
  <si>
    <t>Досвід роботи за напрямом предмету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</si>
  <si>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</si>
  <si>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</si>
  <si>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</si>
  <si>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</si>
  <si>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</si>
  <si>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ІПН</t>
  </si>
  <si>
    <t>Телефон контактної особи</t>
  </si>
  <si>
    <t>Електронна адреса контактної особи</t>
  </si>
  <si>
    <t>Контактна особа:</t>
  </si>
  <si>
    <t>Дата отримання ____________________</t>
  </si>
  <si>
    <t>Код ЄДРПОУ</t>
  </si>
  <si>
    <t>Інформація про відхилення пропозиції із зазначенням підстави надсилається Учаснику, пропозиція якого відхилена, протягом трьох робочих днів з дати прийняття такого рішення.</t>
  </si>
  <si>
    <t>Телефон компанії</t>
  </si>
  <si>
    <t>1. Зареєстровані на території України;</t>
  </si>
  <si>
    <t>1. Не відповідає кваліфікаційним критеріям, встановленим цією документацією;</t>
  </si>
  <si>
    <t>2. Пропозиція не відповідає умовам документації процедури закупівлі.</t>
  </si>
  <si>
    <t>1. Відсутності подальшої потреби у закупівлі;</t>
  </si>
  <si>
    <t>2. Ціна найкращої пропозиції перевищує бюджет проведення процедури закупівлі.</t>
  </si>
  <si>
    <t>http://www.foxtrotgroup.com.ua/uk/tender.html</t>
  </si>
  <si>
    <t>http://foxtrotgroup.com.ua/uk/tender.html</t>
  </si>
  <si>
    <t>http://foxtrotgroup.com.ua/uk/tender/subscribe.html</t>
  </si>
  <si>
    <t>Номер витягу з реєстру платників ПДВ</t>
  </si>
  <si>
    <t>II. Порядок внесення змін та надання роз'яснень до документації процедури закупівлі</t>
  </si>
  <si>
    <t>III. Підготовка пропозицій Учасниками</t>
  </si>
  <si>
    <t>V. Оцінка пропозицій учасників та визначення переможця</t>
  </si>
  <si>
    <t>VI. Укладання договору про закупівлю</t>
  </si>
  <si>
    <t>I. Загальна інформація</t>
  </si>
  <si>
    <t>1.1. Інформація про предмет закупівлі</t>
  </si>
  <si>
    <t>1.2. Інформація про Замовника торгів</t>
  </si>
  <si>
    <t>Дата проведення процедури розкриття пропозицій:</t>
  </si>
  <si>
    <t>м. Київ, 04112</t>
  </si>
  <si>
    <t>Обов'язково при зверненні зазначати найменування закупівлі.
Замовник надає роз'яснення на запит протягом одного робочого дня з дня його отримання.</t>
  </si>
  <si>
    <t>Вказати основних клієнтів за напрямком даної закупівлі.</t>
  </si>
  <si>
    <t>•  Витяг з реєстру платників ПДВ;</t>
  </si>
  <si>
    <t>•  Витяг з Єдиного державного реєстру;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</si>
  <si>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</si>
  <si>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</si>
  <si>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Термін надання пропозиції включно до</t>
  </si>
  <si>
    <t>Місце розкриття пропозицій: м. Київ, 04112, вул. Дорогожицька, 1.</t>
  </si>
  <si>
    <t>•  Баланс та фінансовий звіт підприємства за попередній квартал;</t>
  </si>
  <si>
    <t>•  Довідку про включення до ЄДРПОУ;</t>
  </si>
  <si>
    <t>•  Копію Статуту підприємства;</t>
  </si>
  <si>
    <t>м. Київ, 04112, вул. Дорогожицька, 1, галерея 1, кабінет 1.</t>
  </si>
  <si>
    <t>ТОВ "ГРУПА КОМПАНІЙ "ФОКСТРОТ", код ЄДРПОУ 32985427.</t>
  </si>
  <si>
    <t>•  Довідку про розмір чистих активів (тільки для ТОВ).</t>
  </si>
  <si>
    <t>Зазначити перелік відповідного обладнання, власної матеріально-технічної бази, працівників відповідної кваліфікації.</t>
  </si>
  <si>
    <t>Учасники подають в запечатаному конверті:</t>
  </si>
  <si>
    <t>•  Комерційну пропозицію у форматі Додатку 1, завірену підписом керівника та печаткою.</t>
  </si>
  <si>
    <t>Учасники подають в електронному вигляді:</t>
  </si>
  <si>
    <t>2. Мають необхідне обладнання, кваліфікований персонал та досвід роботи в даному напрямку не менше 3 років.</t>
  </si>
  <si>
    <t>5.5. Подача установчих документів</t>
  </si>
  <si>
    <t>5.6. Результати процедури закупівлі</t>
  </si>
  <si>
    <t>Результати процедури закупівлі розміщуються у розділі "Закриті тендери" за посиланням:</t>
  </si>
  <si>
    <t>6.1. Порядок укладання договору про закупівлю</t>
  </si>
  <si>
    <t xml:space="preserve">4.1. Місце, дата та час розкриття пропозицій Учасників </t>
  </si>
  <si>
    <t>4.2. Умови розкриття пропозицій</t>
  </si>
  <si>
    <t>IV. Розкриття пропозицій учасників</t>
  </si>
  <si>
    <t>3.1. Зміст та вимоги до оформлення пропозиції Учасника</t>
  </si>
  <si>
    <t>3.2. Строк, протягом якого пропозиції Учасників є дійсними</t>
  </si>
  <si>
    <t>3.3. Кваліфікаційні критерії до Учасників</t>
  </si>
  <si>
    <t>Пропозиція Учасника подається в термін, визначений в оголошенні про процедуру закупівлі.</t>
  </si>
  <si>
    <t>Адреса надання пропозиції: м. Київ, 04112, вул. Дорогожицька, 1, галерея 1, кімната 1.</t>
  </si>
  <si>
    <t>Для підтвердження особи представник Учасника повинен надати паспорт.</t>
  </si>
  <si>
    <t>До участі у процедурі розкриття пропозицій допускаються всі Учасники.  Відсутність представника Учасника під час розкриття пропозицій не є підставою для відхилення пропозиції Учасника.</t>
  </si>
  <si>
    <t xml:space="preserve">На конверт має бути наклеєний титульний лист, який автоматично формується при заповненні Додатку 1. </t>
  </si>
  <si>
    <t>Переможцем процедури закупівлі буде обраний той Учасник, пропозиція якого відповідає вимогам та критеріям Замовника, які викладено у даній документації.</t>
  </si>
  <si>
    <t>5. Доля валютної складової в ціні пропозиції у відсотках.</t>
  </si>
  <si>
    <r>
      <t>2. Назва валюти</t>
    </r>
    <r>
      <rPr>
        <sz val="10"/>
        <color theme="0" tint="-0.34998626667073579"/>
        <rFont val="Cambria"/>
        <family val="1"/>
        <charset val="204"/>
        <scheme val="major"/>
      </rPr>
      <t xml:space="preserve"> (USD, EUR тощо)</t>
    </r>
    <r>
      <rPr>
        <sz val="10"/>
        <rFont val="Cambria"/>
        <family val="1"/>
        <charset val="204"/>
        <scheme val="major"/>
      </rPr>
      <t>;</t>
    </r>
  </si>
  <si>
    <r>
      <t xml:space="preserve">3. Назва курсу </t>
    </r>
    <r>
      <rPr>
        <sz val="10"/>
        <color theme="0" tint="-0.34998626667073579"/>
        <rFont val="Cambria"/>
        <family val="1"/>
        <charset val="204"/>
        <scheme val="major"/>
      </rPr>
      <t>(НБУ, Міжбанк, покупка, продаж, середньозважений тощо)</t>
    </r>
    <r>
      <rPr>
        <sz val="10"/>
        <rFont val="Cambria"/>
        <family val="1"/>
        <charset val="204"/>
        <scheme val="major"/>
      </rPr>
      <t>;</t>
    </r>
  </si>
  <si>
    <t>4. Посилання на ресурс, на якому публікується курс вказаної валюти;</t>
  </si>
  <si>
    <t>Замовник укладає договір про закупівлю з Учасником, пропозицію якого було акцептовано, не пізніше ніж через 10 робочих днів з дня акцепту пропозиції.
Умови Договору мають відповідати акцептованій пропозиції Учасника.</t>
  </si>
  <si>
    <t>р/р</t>
  </si>
  <si>
    <t>МФО</t>
  </si>
  <si>
    <t>Разом з комерційною пропозицією Учасник має надати:</t>
  </si>
  <si>
    <t>•  Комерційну пропозицію у форматі Додатку 1 в Excel;</t>
  </si>
  <si>
    <t>Розмір електронного листа не повинен перевищувати 15 Мб. Якщо розмір електронного листа перевищує 15 Мб, потрібно відправити пропозицію декількома листами.</t>
  </si>
  <si>
    <t>Тема електронного листа має містити найменування закупівлі та бути довжиною не більше 80 символів.</t>
  </si>
  <si>
    <t>Для участі у закупівлях Групи компаній «ФОКСТРОТ» необхідно оформити реєстрацію за посиланням:</t>
  </si>
  <si>
    <t>Переможці процедури закупівлі на запит Замовника надають такі документи в електронному вигляді:</t>
  </si>
  <si>
    <t>Адреса доступна тільки до дня розкриття пропозицій.</t>
  </si>
  <si>
    <t>tender-684@foxtrot.ua</t>
  </si>
  <si>
    <t>Електронна версія пропозиції в форматі Excel подається на адресу:</t>
  </si>
  <si>
    <t>Рем-комплект може бути надрукован в розмірі не більше 5% від загальної кількості замовленого друку в місяцях з квітня по вересень, і не більше 10% в місяцях з жовтня по березень. Підтвердити або вказати свої умови.</t>
  </si>
  <si>
    <t>Підрядник зобов'язується надавати повний фотозвіт не пізніше ніж через 5 робочих днів після переклеювання. Фотозвіт повинен бути наданий у друкованому вигляді та на 2-ох дисках CD/DVD. Фотозвіт, в якому не вистачає однієї або декількох позицій, є неповним і не буде прийнятий Замовником. Підтвердити.</t>
  </si>
  <si>
    <t>Умови оплати: після підписання повного комплекту документів бухгалтерської звітності та надання повного фотозвіту. Підтвердити або вказати свої умови.</t>
  </si>
  <si>
    <t>Вартість монтажних робіт має бути зафіксована в гривнях до повного виконання зобов'язань по Договору. Підтвердити або вказати свої умови.</t>
  </si>
  <si>
    <t>У разі наявності у вартості матеріалів валютної складової, вказати:
   1. Курс валюти на дату даної пропозиції;</t>
  </si>
  <si>
    <t>№</t>
  </si>
  <si>
    <t>Місто</t>
  </si>
  <si>
    <t>Код площини</t>
  </si>
  <si>
    <t>Вишка (Так/Ні)</t>
  </si>
  <si>
    <t>Загальна вартість на рік, грн. з ПДВ</t>
  </si>
  <si>
    <t>Бердичів</t>
  </si>
  <si>
    <t>БЕ0101бб</t>
  </si>
  <si>
    <t>вул.Свердлова, 18</t>
  </si>
  <si>
    <t>Ні</t>
  </si>
  <si>
    <t xml:space="preserve">Вінниця </t>
  </si>
  <si>
    <t>ВИ0101бб</t>
  </si>
  <si>
    <t>вул. Келецька, 80</t>
  </si>
  <si>
    <t>ВИ0102бб</t>
  </si>
  <si>
    <t>ВИ0103бб</t>
  </si>
  <si>
    <t>ВИ0104бб</t>
  </si>
  <si>
    <t xml:space="preserve">Інгулець </t>
  </si>
  <si>
    <t>ИН 0101бб</t>
  </si>
  <si>
    <t>вул. Нєдєліна, 43</t>
  </si>
  <si>
    <t>Так</t>
  </si>
  <si>
    <t xml:space="preserve">Кіровоград </t>
  </si>
  <si>
    <t>КД 0101бб</t>
  </si>
  <si>
    <t>вул. Маршала Конєва, 6а</t>
  </si>
  <si>
    <t>КД 0102бб</t>
  </si>
  <si>
    <t>КД 0103бб</t>
  </si>
  <si>
    <t>Коломия</t>
  </si>
  <si>
    <t>КЛ0101бб</t>
  </si>
  <si>
    <t>пр. Грушевського, 12</t>
  </si>
  <si>
    <t>КЛ0102бб</t>
  </si>
  <si>
    <t xml:space="preserve">Конотоп </t>
  </si>
  <si>
    <t>КН0201бб</t>
  </si>
  <si>
    <t>просп. Миру, 61</t>
  </si>
  <si>
    <t>КН0202бб</t>
  </si>
  <si>
    <t xml:space="preserve">Кривий Ріг </t>
  </si>
  <si>
    <t>КР0301бб</t>
  </si>
  <si>
    <t>пр. Металургів, 36</t>
  </si>
  <si>
    <t>КР0302бб</t>
  </si>
  <si>
    <t>КР0303бб</t>
  </si>
  <si>
    <t>КР0304бб</t>
  </si>
  <si>
    <t>КР0305бб</t>
  </si>
  <si>
    <t>КР0306бб</t>
  </si>
  <si>
    <t xml:space="preserve">Орджонікідзе </t>
  </si>
  <si>
    <t>ОР0101бб</t>
  </si>
  <si>
    <t>вул. Калініна, 32</t>
  </si>
  <si>
    <t>ОР0102бб</t>
  </si>
  <si>
    <t>Рівне</t>
  </si>
  <si>
    <t>РИ0101бб</t>
  </si>
  <si>
    <t xml:space="preserve"> пр. Миру, 10</t>
  </si>
  <si>
    <t>РИ0102бб</t>
  </si>
  <si>
    <t xml:space="preserve">Ромни </t>
  </si>
  <si>
    <t>РО0101бб</t>
  </si>
  <si>
    <t>Стрий</t>
  </si>
  <si>
    <t>СР0101бб</t>
  </si>
  <si>
    <t>вул. Шевченка,72</t>
  </si>
  <si>
    <t xml:space="preserve">Токмак </t>
  </si>
  <si>
    <t>ТО0101бб</t>
  </si>
  <si>
    <t>вул. Шевченка 54</t>
  </si>
  <si>
    <t>ТО0102бб</t>
  </si>
  <si>
    <t>ТО0103бб</t>
  </si>
  <si>
    <t>ТО0104бб</t>
  </si>
  <si>
    <t>ТО0105бб</t>
  </si>
  <si>
    <t xml:space="preserve">Умань </t>
  </si>
  <si>
    <t>УМ0101бб</t>
  </si>
  <si>
    <t>вул. Паризької Комуни 31</t>
  </si>
  <si>
    <t>УМ0102бб</t>
  </si>
  <si>
    <t>УМ0103бб</t>
  </si>
  <si>
    <t>УМ0104бб</t>
  </si>
  <si>
    <t xml:space="preserve">Харків </t>
  </si>
  <si>
    <t>ХР0301бб</t>
  </si>
  <si>
    <t>просп. Перемоги, 62-З</t>
  </si>
  <si>
    <t>ХР0302бб</t>
  </si>
  <si>
    <t>ХР0303бб</t>
  </si>
  <si>
    <t>ХР0304бб</t>
  </si>
  <si>
    <t>ХР0305бб</t>
  </si>
  <si>
    <t>ХР0306бб</t>
  </si>
  <si>
    <t>Червоноград</t>
  </si>
  <si>
    <t>ЧЕ0101бб</t>
  </si>
  <si>
    <t xml:space="preserve">вул. Шевченка, 25 </t>
  </si>
  <si>
    <t>ЧЕ0102бб</t>
  </si>
  <si>
    <t>ЧЕ0103бб</t>
  </si>
  <si>
    <t>ЧЕ0104бб</t>
  </si>
  <si>
    <t>ЧЕ0105бб</t>
  </si>
  <si>
    <t xml:space="preserve">Чернігів </t>
  </si>
  <si>
    <t>ЧН0101бб</t>
  </si>
  <si>
    <t>пр. Миру, 35</t>
  </si>
  <si>
    <t>ЧН0102бб</t>
  </si>
  <si>
    <t>ЧН0103бб</t>
  </si>
  <si>
    <t>ЧН0104бб</t>
  </si>
  <si>
    <t>Дрогобич</t>
  </si>
  <si>
    <t>вул. П.Орлика, 18б</t>
  </si>
  <si>
    <t>Всього, грн. з ПДВ:</t>
  </si>
  <si>
    <t>Термін дії Договору: один рік.</t>
  </si>
  <si>
    <t>Перелік вимог Замовника надано в Додатку 1.</t>
  </si>
  <si>
    <t>Візуалізація наявних площин по містах України надана в Додатку 3.</t>
  </si>
  <si>
    <t>Вартість друку має включати всі додаткові витрати по сортуванню, упаковці тощо. Підтвердити.</t>
  </si>
  <si>
    <t>Носій: оцинкована поверхня.</t>
  </si>
  <si>
    <t>Матеріал: папір Блю-бек.</t>
  </si>
  <si>
    <t>Вартість друку одного сюжету, грн. з ПДВ</t>
  </si>
  <si>
    <t xml:space="preserve">Ширина
м
</t>
  </si>
  <si>
    <t>Висота
м</t>
  </si>
  <si>
    <r>
      <t>Площа
м</t>
    </r>
    <r>
      <rPr>
        <b/>
        <vertAlign val="superscript"/>
        <sz val="10"/>
        <rFont val="Cambria"/>
        <family val="1"/>
        <charset val="204"/>
        <scheme val="major"/>
      </rPr>
      <t>2</t>
    </r>
  </si>
  <si>
    <t>Адреса магазину</t>
  </si>
  <si>
    <t>Після переклеювання фасадів, на конструкціях з типом матеріалу папір Блю-бек, підрядник надає гарантійний строк не менше 1 місяця, в межах якого надає:
безкоштовну переклейку сюжетів в разі пошкоджень будь-якого роду;
безкоштовні друк і переклеювання в разі виявлення неякісної поклейки.
Підтвердити.</t>
  </si>
  <si>
    <t>Вартість робіт по заміні сюжету на кожній фасадній площині має включати в себе всі додаткові витрати: транспортування, вишка, складність робіт тощо. Підтвердити.</t>
  </si>
  <si>
    <t>Вартість монтажу та обслуговування одного сюжету, грн. з ПДВ</t>
  </si>
  <si>
    <t>Критеріями вибору переможця є повнота охоплення адресної програми розміщення реклами та ціна.</t>
  </si>
  <si>
    <t>Повнота охоплення адресної програми розміщення реклами, %</t>
  </si>
  <si>
    <t>Друк та розміщення іміджевої реклами на фасадах на папері Блю-бек</t>
  </si>
  <si>
    <t>Розрахунок вартості друку, монтажу та обслуговування реклами на фасадних площинах надано в Додатку 2.</t>
  </si>
  <si>
    <t>Додаток 2. Розрахунок вартості друку, монтажу та обслуговування реклами на фасадних площинах</t>
  </si>
  <si>
    <t>Оригінал пропозиції подається в запечатаному конверті розміром 229×324мм.</t>
  </si>
  <si>
    <t>Тендерна пропозиція має включати вартість всіх матеріалів, робіт та транспортних витрат. Підтвердити або вказати свої умови.</t>
  </si>
  <si>
    <r>
      <t xml:space="preserve">Вартість оренди вишки
</t>
    </r>
    <r>
      <rPr>
        <sz val="10"/>
        <rFont val="Cambria"/>
        <family val="1"/>
        <charset val="204"/>
        <scheme val="major"/>
      </rPr>
      <t xml:space="preserve">(за необхідності)
</t>
    </r>
    <r>
      <rPr>
        <b/>
        <sz val="10"/>
        <rFont val="Cambria"/>
        <family val="1"/>
        <charset val="204"/>
        <scheme val="major"/>
      </rPr>
      <t>грн. з ПДВ</t>
    </r>
  </si>
  <si>
    <t>бульвар Свободи, 10 В</t>
  </si>
  <si>
    <t>Підрядник зобов'язується проводити чистку нашарувань сюжетів перед кожною четвертою зміною сюжету на фасадних площинах. Підтвердити.</t>
  </si>
  <si>
    <t>Кількість змін сюжету на рік:</t>
  </si>
  <si>
    <t>•  Розрахунок вартості друку, монтажу та обслуговування реклами на фасадних площинах у форматі Додатку 2 в Excel.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</si>
</sst>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3" formatCode="_-* #,##0.00\ _₽_-;\-* #,##0.00\ _₽_-;_-* &quot;-&quot;??\ _₽_-;_-@_-"/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  <numFmt numFmtId="183" formatCode="#,##0.0000"/>
    <numFmt numFmtId="184" formatCode="_-* #,##0.0000000_р_._-;\-* #,##0.0000000_р_._-;_-* &quot;-&quot;??_р_._-;_-@_-"/>
    <numFmt numFmtId="185" formatCode="_-* #,##0.00\ _р_._-;\-* #,##0.00\ _р_._-;_-* &quot;-&quot;??\ _р_._-;_-@_-"/>
    <numFmt numFmtId="186" formatCode="0.0"/>
    <numFmt numFmtId="187" formatCode="_([$€-2]\ * #,##0.00_);_([$€-2]\ * \(#,##0.00\);_([$€-2]\ * &quot;-&quot;??_);_(@_)"/>
    <numFmt numFmtId="188" formatCode="_-* #,##0\ [$грн.-422]_-;\-* #,##0\ [$грн.-422]_-;_-* &quot;-&quot;??\ [$грн.-422]_-;_-@_-"/>
    <numFmt numFmtId="189" formatCode="0.0%"/>
  </numFmts>
  <fonts count="68"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u/>
      <sz val="12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sz val="10"/>
      <color theme="0" tint="-0.34998626667073579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sz val="20"/>
      <color rgb="FFC0000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u/>
      <sz val="9"/>
      <color indexed="12"/>
      <name val="Arial Cyr"/>
      <charset val="204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</font>
    <font>
      <u/>
      <sz val="7"/>
      <color indexed="12"/>
      <name val="Arial Cyr"/>
      <charset val="204"/>
    </font>
    <font>
      <u/>
      <sz val="9.35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14.3"/>
      <color theme="10"/>
      <name val="Calibri"/>
      <family val="2"/>
      <charset val="204"/>
    </font>
    <font>
      <sz val="10"/>
      <name val="PragmaticaCTT"/>
      <charset val="204"/>
    </font>
    <font>
      <sz val="11"/>
      <name val="Arial"/>
      <family val="2"/>
    </font>
    <font>
      <b/>
      <sz val="1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vertAlign val="superscript"/>
      <sz val="10"/>
      <name val="Cambria"/>
      <family val="1"/>
      <charset val="204"/>
      <scheme val="major"/>
    </font>
    <font>
      <b/>
      <sz val="7"/>
      <name val="Cambria"/>
      <family val="1"/>
      <charset val="204"/>
      <scheme val="major"/>
    </font>
    <font>
      <sz val="7"/>
      <name val="Cambria"/>
      <family val="1"/>
      <charset val="204"/>
      <scheme val="maj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1">
    <xf numFmtId="0" fontId="0" fillId="0" borderId="0"/>
    <xf numFmtId="0" fontId="4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11" fillId="0" borderId="0"/>
    <xf numFmtId="0" fontId="12" fillId="0" borderId="0"/>
    <xf numFmtId="0" fontId="13" fillId="0" borderId="0"/>
    <xf numFmtId="0" fontId="23" fillId="0" borderId="0"/>
    <xf numFmtId="0" fontId="24" fillId="0" borderId="0"/>
    <xf numFmtId="164" fontId="9" fillId="0" borderId="0" applyFont="0" applyFill="0" applyBorder="0" applyAlignment="0" applyProtection="0"/>
    <xf numFmtId="0" fontId="25" fillId="0" borderId="0"/>
    <xf numFmtId="37" fontId="26" fillId="3" borderId="10">
      <protection hidden="1"/>
    </xf>
    <xf numFmtId="168" fontId="24" fillId="4" borderId="10">
      <protection hidden="1"/>
    </xf>
    <xf numFmtId="37" fontId="24" fillId="4" borderId="10">
      <protection hidden="1"/>
    </xf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37" fontId="26" fillId="5" borderId="0" applyNumberFormat="0" applyBorder="0" applyAlignment="0">
      <alignment horizontal="center"/>
      <protection hidden="1"/>
    </xf>
    <xf numFmtId="0" fontId="24" fillId="6" borderId="0" applyNumberFormat="0" applyBorder="0" applyAlignment="0">
      <protection hidden="1"/>
    </xf>
    <xf numFmtId="173" fontId="26" fillId="7" borderId="10">
      <alignment horizontal="right"/>
      <protection locked="0"/>
    </xf>
    <xf numFmtId="173" fontId="24" fillId="8" borderId="10">
      <alignment horizontal="right"/>
      <protection locked="0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37" fontId="26" fillId="7" borderId="3" applyNumberFormat="0" applyBorder="0">
      <alignment horizontal="left"/>
      <protection locked="0"/>
    </xf>
    <xf numFmtId="0" fontId="24" fillId="8" borderId="0" applyNumberFormat="0" applyBorder="0">
      <alignment horizontal="left"/>
      <protection locked="0"/>
    </xf>
    <xf numFmtId="174" fontId="29" fillId="0" borderId="0">
      <alignment horizontal="left"/>
    </xf>
    <xf numFmtId="174" fontId="30" fillId="0" borderId="0">
      <alignment horizontal="left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/>
    <xf numFmtId="37" fontId="26" fillId="9" borderId="11">
      <alignment horizontal="center" vertical="center"/>
      <protection hidden="1"/>
    </xf>
    <xf numFmtId="168" fontId="24" fillId="10" borderId="11">
      <alignment horizontal="center" vertical="center"/>
      <protection hidden="1"/>
    </xf>
    <xf numFmtId="37" fontId="24" fillId="10" borderId="11">
      <alignment horizontal="center" vertical="center"/>
      <protection hidden="1"/>
    </xf>
    <xf numFmtId="175" fontId="33" fillId="9" borderId="10">
      <alignment horizontal="right"/>
      <protection locked="0"/>
    </xf>
    <xf numFmtId="176" fontId="34" fillId="10" borderId="10">
      <alignment horizontal="right"/>
      <protection locked="0"/>
    </xf>
    <xf numFmtId="37" fontId="33" fillId="3" borderId="10">
      <alignment vertical="center"/>
      <protection hidden="1"/>
    </xf>
    <xf numFmtId="168" fontId="34" fillId="4" borderId="10">
      <alignment vertical="center"/>
      <protection hidden="1"/>
    </xf>
    <xf numFmtId="37" fontId="34" fillId="4" borderId="10">
      <alignment vertical="center"/>
      <protection hidden="1"/>
    </xf>
    <xf numFmtId="38" fontId="26" fillId="0" borderId="12"/>
    <xf numFmtId="177" fontId="24" fillId="0" borderId="12"/>
    <xf numFmtId="38" fontId="24" fillId="0" borderId="12"/>
    <xf numFmtId="0" fontId="35" fillId="0" borderId="0"/>
    <xf numFmtId="37" fontId="26" fillId="9" borderId="11">
      <alignment vertical="center"/>
      <protection hidden="1"/>
    </xf>
    <xf numFmtId="168" fontId="24" fillId="10" borderId="11">
      <alignment vertical="center"/>
      <protection hidden="1"/>
    </xf>
    <xf numFmtId="37" fontId="24" fillId="10" borderId="11">
      <alignment vertical="center"/>
      <protection hidden="1"/>
    </xf>
    <xf numFmtId="178" fontId="26" fillId="3" borderId="10">
      <alignment horizontal="right"/>
      <protection hidden="1"/>
    </xf>
    <xf numFmtId="178" fontId="24" fillId="4" borderId="10">
      <alignment horizontal="right"/>
      <protection hidden="1"/>
    </xf>
    <xf numFmtId="178" fontId="26" fillId="7" borderId="10">
      <alignment horizontal="right"/>
      <protection locked="0"/>
    </xf>
    <xf numFmtId="178" fontId="24" fillId="8" borderId="10">
      <alignment horizontal="right"/>
      <protection locked="0"/>
    </xf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26" fillId="0" borderId="0"/>
    <xf numFmtId="38" fontId="33" fillId="11" borderId="10">
      <alignment vertical="center"/>
      <protection locked="0"/>
    </xf>
    <xf numFmtId="177" fontId="34" fillId="4" borderId="10">
      <alignment vertical="center"/>
      <protection locked="0"/>
    </xf>
    <xf numFmtId="38" fontId="34" fillId="4" borderId="10">
      <alignment vertical="center"/>
      <protection locked="0"/>
    </xf>
    <xf numFmtId="39" fontId="33" fillId="0" borderId="13">
      <alignment horizontal="center" vertical="center"/>
      <protection hidden="1"/>
    </xf>
    <xf numFmtId="179" fontId="34" fillId="0" borderId="13">
      <alignment horizontal="center" vertical="center"/>
      <protection hidden="1"/>
    </xf>
    <xf numFmtId="39" fontId="34" fillId="0" borderId="13">
      <alignment horizontal="center" vertical="center"/>
      <protection hidden="1"/>
    </xf>
    <xf numFmtId="180" fontId="33" fillId="11" borderId="10">
      <alignment vertical="center"/>
      <protection locked="0"/>
    </xf>
    <xf numFmtId="181" fontId="34" fillId="4" borderId="10">
      <alignment vertical="center"/>
      <protection locked="0"/>
    </xf>
    <xf numFmtId="37" fontId="26" fillId="3" borderId="10">
      <alignment horizontal="center"/>
      <protection hidden="1"/>
    </xf>
    <xf numFmtId="168" fontId="24" fillId="4" borderId="10">
      <alignment horizontal="center"/>
      <protection hidden="1"/>
    </xf>
    <xf numFmtId="37" fontId="24" fillId="4" borderId="10">
      <alignment horizontal="center"/>
      <protection hidden="1"/>
    </xf>
    <xf numFmtId="38" fontId="26" fillId="0" borderId="14">
      <alignment vertical="center"/>
      <protection locked="0"/>
    </xf>
    <xf numFmtId="177" fontId="24" fillId="0" borderId="15">
      <alignment vertical="center"/>
      <protection locked="0"/>
    </xf>
    <xf numFmtId="38" fontId="24" fillId="0" borderId="15">
      <alignment vertical="center"/>
      <protection locked="0"/>
    </xf>
    <xf numFmtId="38" fontId="33" fillId="3" borderId="10">
      <alignment horizontal="center" vertical="center"/>
      <protection hidden="1"/>
    </xf>
    <xf numFmtId="177" fontId="34" fillId="4" borderId="10">
      <alignment horizontal="center" vertical="center"/>
      <protection hidden="1"/>
    </xf>
    <xf numFmtId="38" fontId="34" fillId="4" borderId="10">
      <alignment horizontal="center" vertical="center"/>
      <protection hidden="1"/>
    </xf>
    <xf numFmtId="38" fontId="37" fillId="3" borderId="16">
      <alignment vertical="center"/>
      <protection hidden="1"/>
    </xf>
    <xf numFmtId="177" fontId="38" fillId="4" borderId="16">
      <alignment vertical="center"/>
      <protection hidden="1"/>
    </xf>
    <xf numFmtId="38" fontId="38" fillId="4" borderId="16">
      <alignment vertical="center"/>
      <protection hidden="1"/>
    </xf>
    <xf numFmtId="182" fontId="24" fillId="0" borderId="0" applyFill="0" applyBorder="0" applyAlignment="0" applyProtection="0"/>
    <xf numFmtId="182" fontId="24" fillId="0" borderId="0" applyFill="0" applyBorder="0" applyAlignment="0" applyProtection="0"/>
    <xf numFmtId="182" fontId="24" fillId="0" borderId="0" applyFill="0" applyBorder="0" applyAlignment="0" applyProtection="0"/>
    <xf numFmtId="182" fontId="24" fillId="0" borderId="0" applyFill="0" applyBorder="0" applyAlignment="0" applyProtection="0"/>
    <xf numFmtId="0" fontId="39" fillId="0" borderId="0">
      <alignment horizontal="centerContinuous" vertical="center"/>
    </xf>
    <xf numFmtId="0" fontId="39" fillId="0" borderId="0">
      <alignment horizontal="center" vertical="center"/>
    </xf>
    <xf numFmtId="0" fontId="40" fillId="0" borderId="0"/>
    <xf numFmtId="0" fontId="27" fillId="0" borderId="0"/>
    <xf numFmtId="0" fontId="27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27" fillId="0" borderId="0"/>
    <xf numFmtId="0" fontId="27" fillId="0" borderId="0"/>
    <xf numFmtId="0" fontId="23" fillId="0" borderId="0"/>
    <xf numFmtId="0" fontId="12" fillId="0" borderId="0"/>
    <xf numFmtId="0" fontId="13" fillId="0" borderId="0"/>
    <xf numFmtId="0" fontId="23" fillId="0" borderId="0"/>
    <xf numFmtId="0" fontId="13" fillId="0" borderId="0"/>
    <xf numFmtId="0" fontId="27" fillId="0" borderId="0"/>
    <xf numFmtId="0" fontId="2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38" fontId="36" fillId="0" borderId="0" applyFont="0" applyFill="0" applyBorder="0" applyAlignment="0" applyProtection="0"/>
    <xf numFmtId="3" fontId="41" fillId="0" borderId="2" applyFont="0" applyFill="0" applyBorder="0" applyAlignment="0" applyProtection="0">
      <alignment horizontal="center" vertical="center"/>
      <protection locked="0"/>
    </xf>
    <xf numFmtId="3" fontId="24" fillId="0" borderId="0" applyFill="0" applyBorder="0" applyAlignment="0" applyProtection="0"/>
    <xf numFmtId="40" fontId="36" fillId="0" borderId="0" applyFont="0" applyFill="0" applyBorder="0" applyAlignment="0" applyProtection="0"/>
    <xf numFmtId="0" fontId="33" fillId="0" borderId="2">
      <alignment horizontal="centerContinuous" vertical="center" wrapText="1"/>
    </xf>
    <xf numFmtId="0" fontId="34" fillId="0" borderId="13">
      <alignment horizontal="center" vertical="center" wrapText="1"/>
    </xf>
    <xf numFmtId="185" fontId="27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35" fillId="0" borderId="0"/>
    <xf numFmtId="3" fontId="24" fillId="0" borderId="0">
      <alignment horizontal="center"/>
    </xf>
    <xf numFmtId="3" fontId="24" fillId="0" borderId="0">
      <alignment horizontal="center"/>
    </xf>
    <xf numFmtId="0" fontId="26" fillId="0" borderId="0"/>
    <xf numFmtId="0" fontId="26" fillId="0" borderId="0"/>
    <xf numFmtId="49" fontId="48" fillId="13" borderId="2" applyProtection="0">
      <alignment horizontal="left" vertical="center" wrapText="1"/>
    </xf>
    <xf numFmtId="49" fontId="48" fillId="13" borderId="2" applyProtection="0">
      <alignment horizontal="left" vertical="center" wrapText="1"/>
    </xf>
    <xf numFmtId="49" fontId="49" fillId="14" borderId="4" applyProtection="0">
      <alignment horizontal="left" vertical="top"/>
    </xf>
    <xf numFmtId="49" fontId="48" fillId="14" borderId="2" applyProtection="0">
      <alignment horizontal="left" vertical="center"/>
    </xf>
    <xf numFmtId="49" fontId="48" fillId="14" borderId="2" applyProtection="0">
      <alignment horizontal="left" vertical="center"/>
    </xf>
    <xf numFmtId="4" fontId="50" fillId="15" borderId="18" applyProtection="0">
      <alignment horizontal="right" vertical="top"/>
    </xf>
    <xf numFmtId="2" fontId="48" fillId="13" borderId="19" applyProtection="0">
      <alignment horizontal="right"/>
    </xf>
    <xf numFmtId="186" fontId="48" fillId="13" borderId="19" applyProtection="0">
      <alignment horizontal="right"/>
    </xf>
    <xf numFmtId="0" fontId="48" fillId="16" borderId="19" applyNumberFormat="0" applyProtection="0">
      <alignment horizontal="right"/>
    </xf>
    <xf numFmtId="186" fontId="48" fillId="16" borderId="19" applyProtection="0">
      <alignment horizontal="right"/>
    </xf>
    <xf numFmtId="186" fontId="48" fillId="17" borderId="19" applyProtection="0">
      <alignment horizontal="right"/>
    </xf>
    <xf numFmtId="0" fontId="48" fillId="13" borderId="19" applyNumberFormat="0" applyProtection="0">
      <alignment horizontal="center"/>
    </xf>
    <xf numFmtId="49" fontId="49" fillId="14" borderId="6" applyProtection="0">
      <alignment horizontal="left" vertical="top"/>
    </xf>
    <xf numFmtId="0" fontId="48" fillId="14" borderId="20" applyNumberFormat="0" applyProtection="0">
      <alignment horizontal="left" vertical="center"/>
    </xf>
    <xf numFmtId="0" fontId="48" fillId="14" borderId="20" applyNumberFormat="0" applyProtection="0">
      <alignment horizontal="left" vertical="center"/>
    </xf>
    <xf numFmtId="49" fontId="49" fillId="14" borderId="20" applyProtection="0">
      <alignment horizontal="left" vertical="top" wrapText="1"/>
    </xf>
    <xf numFmtId="49" fontId="49" fillId="14" borderId="7" applyProtection="0">
      <alignment horizontal="left" vertical="top" wrapText="1"/>
    </xf>
    <xf numFmtId="49" fontId="50" fillId="14" borderId="3" applyProtection="0">
      <alignment horizontal="left" vertical="top"/>
    </xf>
    <xf numFmtId="0" fontId="48" fillId="13" borderId="19" applyNumberFormat="0" applyProtection="0">
      <alignment horizontal="right"/>
    </xf>
    <xf numFmtId="0" fontId="48" fillId="13" borderId="19" applyNumberFormat="0" applyProtection="0">
      <alignment horizontal="right"/>
    </xf>
    <xf numFmtId="49" fontId="50" fillId="14" borderId="2" applyProtection="0">
      <alignment horizontal="left" vertical="top"/>
    </xf>
    <xf numFmtId="49" fontId="51" fillId="14" borderId="2" applyProtection="0">
      <alignment horizontal="left" vertical="top"/>
    </xf>
    <xf numFmtId="49" fontId="49" fillId="14" borderId="2" applyProtection="0">
      <alignment horizontal="left" vertical="top"/>
    </xf>
    <xf numFmtId="0" fontId="48" fillId="13" borderId="19" applyNumberFormat="0" applyProtection="0">
      <alignment horizontal="right"/>
    </xf>
    <xf numFmtId="49" fontId="50" fillId="14" borderId="2" applyProtection="0">
      <alignment horizontal="left" vertical="top"/>
    </xf>
    <xf numFmtId="4" fontId="50" fillId="18" borderId="18" applyProtection="0">
      <alignment horizontal="right" vertical="top"/>
    </xf>
    <xf numFmtId="164" fontId="27" fillId="0" borderId="0" applyFont="0" applyFill="0" applyBorder="0" applyAlignment="0" applyProtection="0"/>
    <xf numFmtId="0" fontId="23" fillId="0" borderId="0"/>
    <xf numFmtId="0" fontId="12" fillId="0" borderId="0"/>
    <xf numFmtId="187" fontId="52" fillId="0" borderId="0"/>
    <xf numFmtId="0" fontId="27" fillId="0" borderId="0"/>
    <xf numFmtId="0" fontId="23" fillId="0" borderId="0"/>
    <xf numFmtId="0" fontId="23" fillId="12" borderId="17" applyNumberFormat="0" applyFont="0" applyAlignment="0" applyProtection="0"/>
    <xf numFmtId="9" fontId="2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2" fillId="0" borderId="0"/>
    <xf numFmtId="0" fontId="52" fillId="0" borderId="0"/>
    <xf numFmtId="9" fontId="23" fillId="0" borderId="0" applyFont="0" applyFill="0" applyBorder="0" applyAlignment="0" applyProtection="0"/>
    <xf numFmtId="0" fontId="60" fillId="0" borderId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6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8" fontId="61" fillId="0" borderId="0"/>
    <xf numFmtId="0" fontId="23" fillId="0" borderId="0"/>
  </cellStyleXfs>
  <cellXfs count="131">
    <xf numFmtId="0" fontId="0" fillId="0" borderId="0" xfId="0"/>
    <xf numFmtId="0" fontId="1" fillId="0" borderId="0" xfId="0" applyFont="1"/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top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1" fillId="0" borderId="0" xfId="0" applyFont="1"/>
    <xf numFmtId="0" fontId="10" fillId="0" borderId="4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top" wrapText="1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2" xfId="0" applyFont="1" applyBorder="1" applyAlignment="1">
      <alignment vertical="top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17" fillId="0" borderId="5" xfId="0" applyFont="1" applyBorder="1" applyAlignment="1">
      <alignment vertical="center" wrapText="1"/>
    </xf>
    <xf numFmtId="0" fontId="8" fillId="0" borderId="0" xfId="0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left"/>
    </xf>
    <xf numFmtId="0" fontId="18" fillId="0" borderId="0" xfId="0" applyFont="1" applyFill="1" applyAlignment="1">
      <alignment vertical="center"/>
    </xf>
    <xf numFmtId="165" fontId="18" fillId="0" borderId="0" xfId="0" applyNumberFormat="1" applyFont="1" applyAlignment="1">
      <alignment horizontal="left" vertical="center"/>
    </xf>
    <xf numFmtId="0" fontId="17" fillId="0" borderId="4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7" fillId="0" borderId="5" xfId="1" applyFont="1" applyFill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20" fillId="0" borderId="0" xfId="0" applyFont="1" applyBorder="1" applyAlignment="1">
      <alignment vertical="top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166" fontId="14" fillId="0" borderId="2" xfId="0" applyNumberFormat="1" applyFont="1" applyFill="1" applyBorder="1" applyAlignment="1">
      <alignment horizontal="left"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167" fontId="14" fillId="0" borderId="2" xfId="2" applyNumberFormat="1" applyFont="1" applyFill="1" applyBorder="1" applyAlignment="1">
      <alignment horizontal="left" vertical="center" wrapText="1"/>
    </xf>
    <xf numFmtId="167" fontId="22" fillId="0" borderId="2" xfId="2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 indent="1"/>
    </xf>
    <xf numFmtId="0" fontId="17" fillId="0" borderId="3" xfId="0" applyFont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/>
    </xf>
    <xf numFmtId="0" fontId="14" fillId="0" borderId="0" xfId="0" applyFont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183" fontId="14" fillId="0" borderId="2" xfId="0" applyNumberFormat="1" applyFont="1" applyFill="1" applyBorder="1" applyAlignment="1">
      <alignment horizontal="left" vertical="center" wrapText="1"/>
    </xf>
    <xf numFmtId="184" fontId="14" fillId="0" borderId="0" xfId="2" applyNumberFormat="1" applyFont="1" applyFill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1" applyFont="1" applyBorder="1" applyAlignment="1">
      <alignment vertical="center"/>
    </xf>
    <xf numFmtId="49" fontId="14" fillId="0" borderId="2" xfId="2" applyNumberFormat="1" applyFont="1" applyFill="1" applyBorder="1" applyAlignment="1">
      <alignment horizontal="left" vertical="center" wrapText="1" inden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43" fillId="0" borderId="5" xfId="0" applyFont="1" applyFill="1" applyBorder="1" applyAlignment="1">
      <alignment horizontal="left" vertical="center" wrapText="1"/>
    </xf>
    <xf numFmtId="0" fontId="44" fillId="0" borderId="3" xfId="0" applyFont="1" applyBorder="1" applyAlignment="1">
      <alignment vertical="top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14" fillId="2" borderId="6" xfId="0" applyFont="1" applyFill="1" applyBorder="1" applyAlignment="1">
      <alignment vertical="center" wrapText="1"/>
    </xf>
    <xf numFmtId="0" fontId="15" fillId="2" borderId="6" xfId="3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 indent="2"/>
    </xf>
    <xf numFmtId="0" fontId="6" fillId="2" borderId="1" xfId="0" applyFont="1" applyFill="1" applyBorder="1" applyAlignment="1">
      <alignment horizontal="left" vertical="center" wrapText="1" indent="2"/>
    </xf>
    <xf numFmtId="0" fontId="19" fillId="2" borderId="6" xfId="0" applyFont="1" applyFill="1" applyBorder="1" applyAlignment="1">
      <alignment vertical="center" wrapText="1"/>
    </xf>
    <xf numFmtId="0" fontId="15" fillId="2" borderId="6" xfId="3" applyFont="1" applyFill="1" applyBorder="1" applyAlignment="1">
      <alignment horizontal="left" vertical="center" wrapText="1" indent="1"/>
    </xf>
    <xf numFmtId="0" fontId="15" fillId="0" borderId="0" xfId="6" applyFont="1" applyFill="1" applyAlignment="1">
      <alignment vertical="center"/>
    </xf>
    <xf numFmtId="0" fontId="15" fillId="0" borderId="0" xfId="6" applyFont="1" applyFill="1" applyAlignment="1">
      <alignment horizontal="center" vertical="center"/>
    </xf>
    <xf numFmtId="0" fontId="15" fillId="0" borderId="0" xfId="6" applyFont="1" applyFill="1" applyAlignment="1">
      <alignment vertical="center" wrapText="1"/>
    </xf>
    <xf numFmtId="0" fontId="15" fillId="0" borderId="2" xfId="6" applyNumberFormat="1" applyFont="1" applyFill="1" applyBorder="1" applyAlignment="1">
      <alignment horizontal="left" vertical="center"/>
    </xf>
    <xf numFmtId="2" fontId="14" fillId="0" borderId="2" xfId="0" applyNumberFormat="1" applyFont="1" applyBorder="1" applyAlignment="1">
      <alignment horizontal="center" vertical="center"/>
    </xf>
    <xf numFmtId="0" fontId="15" fillId="0" borderId="2" xfId="156" applyNumberFormat="1" applyFont="1" applyFill="1" applyBorder="1" applyAlignment="1" applyProtection="1">
      <alignment horizontal="center" vertical="center"/>
    </xf>
    <xf numFmtId="170" fontId="15" fillId="0" borderId="2" xfId="157" applyNumberFormat="1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vertical="center"/>
    </xf>
    <xf numFmtId="0" fontId="15" fillId="0" borderId="0" xfId="158" applyFont="1" applyFill="1" applyBorder="1" applyAlignment="1">
      <alignment horizontal="center" vertical="center"/>
    </xf>
    <xf numFmtId="4" fontId="15" fillId="0" borderId="0" xfId="6" applyNumberFormat="1" applyFont="1" applyFill="1" applyAlignment="1">
      <alignment horizontal="center" vertical="center"/>
    </xf>
    <xf numFmtId="0" fontId="15" fillId="0" borderId="0" xfId="6" applyFont="1" applyFill="1" applyBorder="1" applyAlignment="1">
      <alignment horizontal="left" vertical="top"/>
    </xf>
    <xf numFmtId="185" fontId="15" fillId="0" borderId="2" xfId="155" applyFont="1" applyFill="1" applyBorder="1" applyAlignment="1">
      <alignment horizontal="center" vertical="center"/>
    </xf>
    <xf numFmtId="0" fontId="15" fillId="0" borderId="0" xfId="6" applyFont="1" applyFill="1" applyAlignment="1">
      <alignment horizontal="right" vertical="center"/>
    </xf>
    <xf numFmtId="0" fontId="15" fillId="0" borderId="0" xfId="6" applyFont="1" applyFill="1" applyBorder="1" applyAlignment="1">
      <alignment horizontal="right" vertical="center"/>
    </xf>
    <xf numFmtId="0" fontId="17" fillId="0" borderId="0" xfId="6" applyFont="1" applyFill="1" applyBorder="1" applyAlignment="1">
      <alignment horizontal="left" vertical="top"/>
    </xf>
    <xf numFmtId="0" fontId="63" fillId="0" borderId="0" xfId="6" applyFont="1" applyFill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5" fillId="0" borderId="0" xfId="6" applyFont="1" applyFill="1" applyAlignment="1">
      <alignment horizontal="left" vertical="center"/>
    </xf>
    <xf numFmtId="0" fontId="64" fillId="0" borderId="0" xfId="6" applyFont="1" applyFill="1" applyAlignment="1">
      <alignment horizontal="center" vertical="center"/>
    </xf>
    <xf numFmtId="185" fontId="62" fillId="0" borderId="0" xfId="6" applyNumberFormat="1" applyFont="1" applyFill="1" applyAlignment="1">
      <alignment vertical="center"/>
    </xf>
    <xf numFmtId="4" fontId="62" fillId="0" borderId="0" xfId="6" applyNumberFormat="1" applyFont="1" applyFill="1" applyAlignment="1">
      <alignment horizontal="right" vertical="center"/>
    </xf>
    <xf numFmtId="164" fontId="62" fillId="0" borderId="2" xfId="2" applyFont="1" applyFill="1" applyBorder="1" applyAlignment="1" applyProtection="1">
      <alignment horizontal="right" vertical="center" wrapText="1" indent="2"/>
      <protection locked="0"/>
    </xf>
    <xf numFmtId="0" fontId="6" fillId="2" borderId="2" xfId="0" applyFont="1" applyFill="1" applyBorder="1" applyAlignment="1">
      <alignment horizontal="right" vertical="center"/>
    </xf>
    <xf numFmtId="0" fontId="14" fillId="0" borderId="2" xfId="0" applyFont="1" applyBorder="1" applyAlignment="1">
      <alignment horizontal="left" vertical="center"/>
    </xf>
    <xf numFmtId="43" fontId="15" fillId="0" borderId="0" xfId="6" applyNumberFormat="1" applyFont="1" applyFill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189" fontId="17" fillId="0" borderId="2" xfId="2" applyNumberFormat="1" applyFont="1" applyFill="1" applyBorder="1" applyAlignment="1" applyProtection="1">
      <alignment horizontal="right" vertical="center" wrapText="1" indent="2"/>
      <protection locked="0"/>
    </xf>
    <xf numFmtId="49" fontId="46" fillId="0" borderId="2" xfId="6" applyNumberFormat="1" applyFont="1" applyFill="1" applyBorder="1" applyAlignment="1">
      <alignment horizontal="left" vertical="top" wrapText="1"/>
    </xf>
    <xf numFmtId="49" fontId="46" fillId="0" borderId="2" xfId="6" applyNumberFormat="1" applyFont="1" applyFill="1" applyBorder="1" applyAlignment="1">
      <alignment horizontal="center" vertical="top" wrapText="1"/>
    </xf>
    <xf numFmtId="49" fontId="46" fillId="0" borderId="2" xfId="155" applyNumberFormat="1" applyFont="1" applyFill="1" applyBorder="1" applyAlignment="1">
      <alignment horizontal="center" vertical="top" wrapText="1"/>
    </xf>
    <xf numFmtId="49" fontId="66" fillId="0" borderId="2" xfId="6" applyNumberFormat="1" applyFont="1" applyFill="1" applyBorder="1" applyAlignment="1">
      <alignment horizontal="right" vertical="top" wrapText="1"/>
    </xf>
    <xf numFmtId="0" fontId="67" fillId="0" borderId="2" xfId="6" applyFont="1" applyFill="1" applyBorder="1" applyAlignment="1">
      <alignment horizontal="right" vertical="center"/>
    </xf>
    <xf numFmtId="0" fontId="46" fillId="0" borderId="0" xfId="6" applyFont="1" applyFill="1" applyBorder="1" applyAlignment="1">
      <alignment horizontal="left" vertical="top"/>
    </xf>
    <xf numFmtId="165" fontId="62" fillId="0" borderId="5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4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49" fontId="64" fillId="0" borderId="0" xfId="6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166" fontId="8" fillId="0" borderId="0" xfId="0" applyNumberFormat="1" applyFont="1" applyFill="1" applyBorder="1" applyAlignment="1">
      <alignment horizontal="left" wrapText="1"/>
    </xf>
  </cellXfs>
  <cellStyles count="221">
    <cellStyle name="_!Сети нью NEW" xfId="159"/>
    <cellStyle name="_citroen_ 09 08 14_for umg" xfId="160"/>
    <cellStyle name="_GAZ_09_09_14_for umg_2222" xfId="161"/>
    <cellStyle name="_lioton 20 01 2010" xfId="162"/>
    <cellStyle name="0" xfId="163"/>
    <cellStyle name="0 2" xfId="164"/>
    <cellStyle name="1" xfId="165"/>
    <cellStyle name="1 2" xfId="166"/>
    <cellStyle name="1 3" xfId="167"/>
    <cellStyle name="10" xfId="168"/>
    <cellStyle name="11" xfId="169"/>
    <cellStyle name="12" xfId="170"/>
    <cellStyle name="13" xfId="171"/>
    <cellStyle name="14" xfId="172"/>
    <cellStyle name="15" xfId="173"/>
    <cellStyle name="16" xfId="174"/>
    <cellStyle name="2" xfId="175"/>
    <cellStyle name="2 2" xfId="176"/>
    <cellStyle name="2 3" xfId="177"/>
    <cellStyle name="2.Жирный" xfId="9"/>
    <cellStyle name="3" xfId="178"/>
    <cellStyle name="4" xfId="179"/>
    <cellStyle name="5" xfId="180"/>
    <cellStyle name="5 2" xfId="181"/>
    <cellStyle name="5 3" xfId="182"/>
    <cellStyle name="6" xfId="183"/>
    <cellStyle name="7" xfId="184"/>
    <cellStyle name="7 2" xfId="185"/>
    <cellStyle name="7 3" xfId="186"/>
    <cellStyle name="8" xfId="187"/>
    <cellStyle name="9" xfId="188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 2" xfId="189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 11" xfId="190"/>
    <cellStyle name="Normal 2" xfId="191"/>
    <cellStyle name="Normal 2 22" xfId="192"/>
    <cellStyle name="Normal 3" xfId="193"/>
    <cellStyle name="Normal 4" xfId="194"/>
    <cellStyle name="Normal_! FINAL Total budget_BOARDS 3x6_FoxMart" xfId="47"/>
    <cellStyle name="Note 2" xfId="195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Percent 2" xfId="196"/>
    <cellStyle name="Percent 3" xfId="197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Гиперссылка 2" xfId="156"/>
    <cellStyle name="Гиперссылка 2 2" xfId="198"/>
    <cellStyle name="Гиперссылка 3" xfId="199"/>
    <cellStyle name="Гиперссылка 4" xfId="200"/>
    <cellStyle name="Гиперссылка 5" xfId="201"/>
    <cellStyle name="Гиперссылка 6" xfId="202"/>
    <cellStyle name="Гиперссылка 7" xfId="203"/>
    <cellStyle name="Гиперссылка 8" xfId="204"/>
    <cellStyle name="Гиперссылка 9" xfId="205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0 3" xfId="220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2 2" xfId="206"/>
    <cellStyle name="Обычный 3 2 3" xfId="207"/>
    <cellStyle name="Обычный 3 3" xfId="131"/>
    <cellStyle name="Обычный 3 4" xfId="208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Обычный_Average GIP,OTS-1" xfId="157"/>
    <cellStyle name="Обычный_Лист1" xfId="158"/>
    <cellStyle name="Процентный 2" xfId="209"/>
    <cellStyle name="Стиль 1" xfId="5"/>
    <cellStyle name="Стиль 1 2" xfId="148"/>
    <cellStyle name="Стиль 1 3" xfId="210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  <cellStyle name="Финансовый 2 2" xfId="155"/>
    <cellStyle name="Финансовый 2 2 2" xfId="211"/>
    <cellStyle name="Финансовый 3" xfId="212"/>
    <cellStyle name="Финансовый 3 2" xfId="213"/>
    <cellStyle name="Финансовый 4" xfId="214"/>
    <cellStyle name="Финансовый 4 2" xfId="215"/>
    <cellStyle name="Финансовый 5" xfId="216"/>
    <cellStyle name="Финансовый 6" xfId="217"/>
    <cellStyle name="Финансовый 7" xfId="218"/>
    <cellStyle name="표준_Sheet1" xfId="219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oxtrotgroup.com.ua/uk/tender.html" TargetMode="External"/><Relationship Id="rId2" Type="http://schemas.openxmlformats.org/officeDocument/2006/relationships/hyperlink" Target="http://foxtrotgroup.com.ua/uk/tender/subscribe.html" TargetMode="External"/><Relationship Id="rId1" Type="http://schemas.openxmlformats.org/officeDocument/2006/relationships/hyperlink" Target="mailto:tender-GKF@foxtrot.kiev.u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tender-684@foxtrot.u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foxtrotgroup.com.ua/uk/tende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27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3" sqref="B3"/>
    </sheetView>
  </sheetViews>
  <sheetFormatPr defaultColWidth="0" defaultRowHeight="14.25" zeroHeight="1"/>
  <cols>
    <col min="1" max="1" width="25" style="9" customWidth="1"/>
    <col min="2" max="2" width="73.85546875" style="26" customWidth="1"/>
    <col min="3" max="16384" width="9.140625" style="9" hidden="1"/>
  </cols>
  <sheetData>
    <row r="1" spans="1:3" ht="18" customHeight="1">
      <c r="A1" s="115" t="s">
        <v>18</v>
      </c>
      <c r="B1" s="115"/>
      <c r="C1" s="8"/>
    </row>
    <row r="2" spans="1:3" ht="14.25" customHeight="1">
      <c r="A2" s="121" t="s">
        <v>49</v>
      </c>
      <c r="B2" s="122"/>
      <c r="C2" s="8"/>
    </row>
    <row r="3" spans="1:3" ht="31.5" customHeight="1">
      <c r="A3" s="118" t="s">
        <v>50</v>
      </c>
      <c r="B3" s="11" t="s">
        <v>216</v>
      </c>
      <c r="C3" s="39"/>
    </row>
    <row r="4" spans="1:3" ht="14.25" customHeight="1">
      <c r="A4" s="119"/>
      <c r="B4" s="62" t="s">
        <v>200</v>
      </c>
    </row>
    <row r="5" spans="1:3" ht="14.25" customHeight="1">
      <c r="A5" s="119"/>
      <c r="B5" s="62" t="s">
        <v>201</v>
      </c>
    </row>
    <row r="6" spans="1:3" ht="28.5" customHeight="1">
      <c r="A6" s="119"/>
      <c r="B6" s="62" t="s">
        <v>217</v>
      </c>
    </row>
    <row r="7" spans="1:3" ht="14.25" customHeight="1">
      <c r="A7" s="119"/>
      <c r="B7" s="15" t="s">
        <v>202</v>
      </c>
    </row>
    <row r="8" spans="1:3" ht="14.25" customHeight="1">
      <c r="A8" s="118" t="s">
        <v>51</v>
      </c>
      <c r="B8" s="21" t="s">
        <v>66</v>
      </c>
    </row>
    <row r="9" spans="1:3" ht="14.25" customHeight="1">
      <c r="A9" s="120"/>
      <c r="B9" s="15" t="s">
        <v>65</v>
      </c>
    </row>
    <row r="10" spans="1:3" ht="14.25" customHeight="1">
      <c r="A10" s="116" t="s">
        <v>45</v>
      </c>
      <c r="B10" s="117"/>
    </row>
    <row r="11" spans="1:3" ht="42.75" customHeight="1">
      <c r="A11" s="118" t="s">
        <v>5</v>
      </c>
      <c r="B11" s="21" t="s">
        <v>6</v>
      </c>
    </row>
    <row r="12" spans="1:3" ht="14.25" customHeight="1">
      <c r="A12" s="119"/>
      <c r="B12" s="23" t="s">
        <v>17</v>
      </c>
    </row>
    <row r="13" spans="1:3" ht="42.75" customHeight="1">
      <c r="A13" s="120"/>
      <c r="B13" s="22" t="s">
        <v>54</v>
      </c>
    </row>
    <row r="14" spans="1:3" ht="14.25" customHeight="1">
      <c r="A14" s="116" t="s">
        <v>46</v>
      </c>
      <c r="B14" s="117"/>
    </row>
    <row r="15" spans="1:3" ht="28.5" customHeight="1">
      <c r="A15" s="123" t="s">
        <v>80</v>
      </c>
      <c r="B15" s="50" t="s">
        <v>83</v>
      </c>
    </row>
    <row r="16" spans="1:3" ht="28.5" customHeight="1">
      <c r="A16" s="124"/>
      <c r="B16" s="50" t="s">
        <v>219</v>
      </c>
    </row>
    <row r="17" spans="1:2" ht="28.5" customHeight="1">
      <c r="A17" s="124"/>
      <c r="B17" s="37" t="s">
        <v>87</v>
      </c>
    </row>
    <row r="18" spans="1:2" ht="28.5" customHeight="1">
      <c r="A18" s="124"/>
      <c r="B18" s="50" t="s">
        <v>84</v>
      </c>
    </row>
    <row r="19" spans="1:2" ht="14.25" customHeight="1">
      <c r="A19" s="124"/>
      <c r="B19" s="62" t="s">
        <v>69</v>
      </c>
    </row>
    <row r="20" spans="1:2" ht="28.5" customHeight="1">
      <c r="A20" s="124"/>
      <c r="B20" s="55" t="s">
        <v>70</v>
      </c>
    </row>
    <row r="21" spans="1:2" ht="14.25" customHeight="1">
      <c r="A21" s="124"/>
      <c r="B21" s="62" t="s">
        <v>96</v>
      </c>
    </row>
    <row r="22" spans="1:2" ht="14.25" customHeight="1">
      <c r="A22" s="124"/>
      <c r="B22" s="50" t="s">
        <v>104</v>
      </c>
    </row>
    <row r="23" spans="1:2" ht="14.25" customHeight="1">
      <c r="A23" s="124"/>
      <c r="B23" s="37" t="s">
        <v>103</v>
      </c>
    </row>
    <row r="24" spans="1:2" ht="14.25" customHeight="1">
      <c r="A24" s="124"/>
      <c r="B24" s="62" t="s">
        <v>102</v>
      </c>
    </row>
    <row r="25" spans="1:2" ht="14.25" customHeight="1">
      <c r="A25" s="124"/>
      <c r="B25" s="62" t="s">
        <v>71</v>
      </c>
    </row>
    <row r="26" spans="1:2" ht="14.25" customHeight="1">
      <c r="A26" s="124"/>
      <c r="B26" s="55" t="s">
        <v>97</v>
      </c>
    </row>
    <row r="27" spans="1:2" ht="28.5" customHeight="1">
      <c r="A27" s="124"/>
      <c r="B27" s="55" t="s">
        <v>225</v>
      </c>
    </row>
    <row r="28" spans="1:2" ht="42.75" customHeight="1">
      <c r="A28" s="124"/>
      <c r="B28" s="68" t="s">
        <v>98</v>
      </c>
    </row>
    <row r="29" spans="1:2" ht="28.5" customHeight="1">
      <c r="A29" s="124"/>
      <c r="B29" s="68" t="s">
        <v>99</v>
      </c>
    </row>
    <row r="30" spans="1:2" ht="42.75" customHeight="1">
      <c r="A30" s="20" t="s">
        <v>81</v>
      </c>
      <c r="B30" s="36" t="s">
        <v>58</v>
      </c>
    </row>
    <row r="31" spans="1:2" ht="28.5" customHeight="1">
      <c r="A31" s="66" t="s">
        <v>82</v>
      </c>
      <c r="B31" s="21" t="s">
        <v>16</v>
      </c>
    </row>
    <row r="32" spans="1:2" ht="14.25" customHeight="1">
      <c r="A32" s="67"/>
      <c r="B32" s="38" t="s">
        <v>36</v>
      </c>
    </row>
    <row r="33" spans="1:2" ht="28.5" customHeight="1">
      <c r="A33" s="69">
        <v>8</v>
      </c>
      <c r="B33" s="38" t="s">
        <v>72</v>
      </c>
    </row>
    <row r="34" spans="1:2" ht="14.25" customHeight="1">
      <c r="A34" s="116" t="s">
        <v>79</v>
      </c>
      <c r="B34" s="117"/>
    </row>
    <row r="35" spans="1:2" ht="14.25" customHeight="1">
      <c r="A35" s="118" t="s">
        <v>77</v>
      </c>
      <c r="B35" s="35" t="s">
        <v>61</v>
      </c>
    </row>
    <row r="36" spans="1:2" ht="14.25" customHeight="1">
      <c r="A36" s="119"/>
      <c r="B36" s="28" t="s">
        <v>52</v>
      </c>
    </row>
    <row r="37" spans="1:2" ht="14.25" customHeight="1">
      <c r="A37" s="120"/>
      <c r="B37" s="114">
        <v>43844</v>
      </c>
    </row>
    <row r="38" spans="1:2" ht="42.75" customHeight="1">
      <c r="A38" s="118" t="s">
        <v>78</v>
      </c>
      <c r="B38" s="21" t="s">
        <v>86</v>
      </c>
    </row>
    <row r="39" spans="1:2" ht="28.5" customHeight="1">
      <c r="A39" s="119"/>
      <c r="B39" s="15" t="s">
        <v>7</v>
      </c>
    </row>
    <row r="40" spans="1:2" ht="28.5" customHeight="1">
      <c r="A40" s="120"/>
      <c r="B40" s="15" t="s">
        <v>85</v>
      </c>
    </row>
    <row r="41" spans="1:2" ht="14.25" customHeight="1">
      <c r="A41" s="116" t="s">
        <v>47</v>
      </c>
      <c r="B41" s="117"/>
    </row>
    <row r="42" spans="1:2" ht="28.5" customHeight="1">
      <c r="A42" s="118" t="s">
        <v>8</v>
      </c>
      <c r="B42" s="51" t="s">
        <v>214</v>
      </c>
    </row>
    <row r="43" spans="1:2" ht="42.75" customHeight="1">
      <c r="A43" s="120"/>
      <c r="B43" s="52" t="s">
        <v>88</v>
      </c>
    </row>
    <row r="44" spans="1:2" ht="57" customHeight="1">
      <c r="A44" s="42" t="s">
        <v>9</v>
      </c>
      <c r="B44" s="15" t="s">
        <v>10</v>
      </c>
    </row>
    <row r="45" spans="1:2" ht="14.25" customHeight="1">
      <c r="A45" s="118" t="s">
        <v>11</v>
      </c>
      <c r="B45" s="21" t="s">
        <v>12</v>
      </c>
    </row>
    <row r="46" spans="1:2" ht="28.5" customHeight="1">
      <c r="A46" s="119"/>
      <c r="B46" s="38" t="s">
        <v>37</v>
      </c>
    </row>
    <row r="47" spans="1:2" ht="28.5" customHeight="1">
      <c r="A47" s="119"/>
      <c r="B47" s="38" t="s">
        <v>38</v>
      </c>
    </row>
    <row r="48" spans="1:2" ht="42.75" customHeight="1">
      <c r="A48" s="120"/>
      <c r="B48" s="22" t="s">
        <v>34</v>
      </c>
    </row>
    <row r="49" spans="1:2" ht="14.25" customHeight="1">
      <c r="A49" s="118" t="s">
        <v>13</v>
      </c>
      <c r="B49" s="21" t="s">
        <v>14</v>
      </c>
    </row>
    <row r="50" spans="1:2" ht="14.25" customHeight="1">
      <c r="A50" s="119"/>
      <c r="B50" s="38" t="s">
        <v>39</v>
      </c>
    </row>
    <row r="51" spans="1:2" ht="28.5" customHeight="1">
      <c r="A51" s="119"/>
      <c r="B51" s="38" t="s">
        <v>40</v>
      </c>
    </row>
    <row r="52" spans="1:2" ht="42.75" customHeight="1">
      <c r="A52" s="120"/>
      <c r="B52" s="22" t="s">
        <v>15</v>
      </c>
    </row>
    <row r="53" spans="1:2" ht="28.5" customHeight="1">
      <c r="A53" s="118" t="s">
        <v>73</v>
      </c>
      <c r="B53" s="21" t="s">
        <v>101</v>
      </c>
    </row>
    <row r="54" spans="1:2" ht="14.25" customHeight="1">
      <c r="A54" s="119"/>
      <c r="B54" s="49" t="s">
        <v>56</v>
      </c>
    </row>
    <row r="55" spans="1:2" ht="14.25" customHeight="1">
      <c r="A55" s="119"/>
      <c r="B55" s="49" t="s">
        <v>57</v>
      </c>
    </row>
    <row r="56" spans="1:2" ht="14.25" customHeight="1">
      <c r="A56" s="119"/>
      <c r="B56" s="49" t="s">
        <v>63</v>
      </c>
    </row>
    <row r="57" spans="1:2" ht="14.25" customHeight="1">
      <c r="A57" s="119"/>
      <c r="B57" s="49" t="s">
        <v>64</v>
      </c>
    </row>
    <row r="58" spans="1:2" ht="14.25" customHeight="1">
      <c r="A58" s="119"/>
      <c r="B58" s="49" t="s">
        <v>62</v>
      </c>
    </row>
    <row r="59" spans="1:2" ht="14.25" customHeight="1">
      <c r="A59" s="120"/>
      <c r="B59" s="53" t="s">
        <v>67</v>
      </c>
    </row>
    <row r="60" spans="1:2" ht="28.5" customHeight="1">
      <c r="A60" s="118" t="s">
        <v>74</v>
      </c>
      <c r="B60" s="24" t="s">
        <v>75</v>
      </c>
    </row>
    <row r="61" spans="1:2" ht="14.25" customHeight="1">
      <c r="A61" s="120"/>
      <c r="B61" s="25" t="s">
        <v>41</v>
      </c>
    </row>
    <row r="62" spans="1:2" ht="14.25" customHeight="1">
      <c r="A62" s="116" t="s">
        <v>48</v>
      </c>
      <c r="B62" s="117"/>
    </row>
    <row r="63" spans="1:2" ht="57" customHeight="1">
      <c r="A63" s="20" t="s">
        <v>76</v>
      </c>
      <c r="B63" s="54" t="s">
        <v>93</v>
      </c>
    </row>
    <row r="64" spans="1:2" ht="14.25" customHeight="1"/>
    <row r="65" spans="2:2" ht="28.5" customHeight="1">
      <c r="B65" s="63" t="s">
        <v>100</v>
      </c>
    </row>
    <row r="66" spans="2:2" ht="14.25" customHeight="1">
      <c r="B66" s="64" t="s">
        <v>43</v>
      </c>
    </row>
    <row r="67" spans="2:2" ht="14.25" customHeight="1"/>
    <row r="68" spans="2:2" ht="14.25" customHeight="1"/>
    <row r="69" spans="2:2" ht="14.25" customHeight="1"/>
    <row r="70" spans="2:2" ht="14.25" customHeight="1"/>
    <row r="71" spans="2:2" ht="14.25" customHeight="1"/>
    <row r="72" spans="2:2" ht="14.25" customHeight="1"/>
    <row r="73" spans="2:2"/>
    <row r="74" spans="2:2"/>
    <row r="75" spans="2:2"/>
    <row r="76" spans="2:2"/>
    <row r="77" spans="2:2"/>
    <row r="78" spans="2:2"/>
    <row r="79" spans="2:2"/>
    <row r="80" spans="2:2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</sheetData>
  <mergeCells count="18">
    <mergeCell ref="A15:A29"/>
    <mergeCell ref="A49:A52"/>
    <mergeCell ref="A53:A59"/>
    <mergeCell ref="A60:A61"/>
    <mergeCell ref="A62:B62"/>
    <mergeCell ref="A35:A37"/>
    <mergeCell ref="A38:A40"/>
    <mergeCell ref="A41:B41"/>
    <mergeCell ref="A42:A43"/>
    <mergeCell ref="A45:A48"/>
    <mergeCell ref="A34:B34"/>
    <mergeCell ref="A1:B1"/>
    <mergeCell ref="A10:B10"/>
    <mergeCell ref="A11:A13"/>
    <mergeCell ref="A14:B14"/>
    <mergeCell ref="A2:B2"/>
    <mergeCell ref="A8:A9"/>
    <mergeCell ref="A3:A7"/>
  </mergeCells>
  <conditionalFormatting sqref="B37">
    <cfRule type="containsBlanks" dxfId="6" priority="1">
      <formula>LEN(TRIM(B37))=0</formula>
    </cfRule>
  </conditionalFormatting>
  <dataValidations count="1">
    <dataValidation type="textLength" operator="lessThanOrEqual" allowBlank="1" showInputMessage="1" showErrorMessage="1" errorTitle="Увага!" error="Кількість символів не повинна перевищувати 80, інакше складно зберігати листи в папку на комп'ютері." sqref="B3">
      <formula1>80</formula1>
    </dataValidation>
  </dataValidations>
  <hyperlinks>
    <hyperlink ref="B12" r:id="rId1"/>
    <hyperlink ref="B66" r:id="rId2"/>
    <hyperlink ref="B61" r:id="rId3"/>
    <hyperlink ref="B17" location="'Титульний лист конверта'!A1" display="На конверт має бути наклеєний титульний лист, який автоматично формується при заповненні Додатку 1. "/>
    <hyperlink ref="B23" r:id="rId4"/>
  </hyperlinks>
  <pageMargins left="0.27559055118110237" right="0.2" top="0.39370078740157483" bottom="0.39370078740157483" header="0.19685039370078741" footer="0.19685039370078741"/>
  <pageSetup paperSize="9" fitToHeight="0" orientation="portrait" r:id="rId5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42"/>
  <sheetViews>
    <sheetView showGridLines="0" showZeros="0" defaultGridColor="0" colorId="22" zoomScaleNormal="100" workbookViewId="0">
      <pane xSplit="1" ySplit="3" topLeftCell="B4" activePane="bottomRight" state="frozen"/>
      <selection pane="topRight" activeCell="D1" sqref="D1"/>
      <selection pane="bottomLeft" activeCell="A4" sqref="A4"/>
      <selection pane="bottomRight" activeCell="A22" sqref="A22"/>
    </sheetView>
  </sheetViews>
  <sheetFormatPr defaultRowHeight="12.75"/>
  <cols>
    <col min="1" max="1" width="80.140625" style="58" customWidth="1"/>
    <col min="2" max="2" width="61.7109375" style="59" customWidth="1"/>
    <col min="3" max="3" width="11.5703125" style="71" customWidth="1"/>
    <col min="4" max="4" width="9.28515625" style="57" customWidth="1"/>
    <col min="5" max="16384" width="9.140625" style="57"/>
  </cols>
  <sheetData>
    <row r="1" spans="1:3" ht="25.5" customHeight="1">
      <c r="A1" s="76" t="str">
        <f>IF($B$3=0,"Додаток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40" t="str">
        <f>IF($B$3=0,"Змінювати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C1" s="72"/>
    </row>
    <row r="2" spans="1:3" s="16" customFormat="1" ht="25.5" customHeight="1">
      <c r="A2" s="77" t="str">
        <f>Документація!$B$3</f>
        <v>Друк та розміщення іміджевої реклами на фасадах на папері Блю-бек</v>
      </c>
      <c r="B2" s="41" t="str">
        <f>IF($B$3=0,"Поля для заповнення промарковано кольором.","")</f>
        <v>Поля для заповнення промарковано кольором.</v>
      </c>
      <c r="C2" s="73"/>
    </row>
    <row r="3" spans="1:3" s="16" customFormat="1" ht="25.5" customHeight="1">
      <c r="A3" s="78" t="s">
        <v>21</v>
      </c>
      <c r="B3" s="43"/>
      <c r="C3" s="73"/>
    </row>
    <row r="4" spans="1:3" s="16" customFormat="1" ht="12.75" customHeight="1">
      <c r="A4" s="74" t="s">
        <v>22</v>
      </c>
      <c r="B4" s="44"/>
      <c r="C4" s="70"/>
    </row>
    <row r="5" spans="1:3" s="16" customFormat="1" ht="12.75" customHeight="1">
      <c r="A5" s="74" t="s">
        <v>23</v>
      </c>
      <c r="B5" s="44"/>
      <c r="C5" s="70"/>
    </row>
    <row r="6" spans="1:3" s="16" customFormat="1" ht="12.75" customHeight="1">
      <c r="A6" s="74" t="s">
        <v>24</v>
      </c>
      <c r="B6" s="45"/>
      <c r="C6" s="70"/>
    </row>
    <row r="7" spans="1:3" s="16" customFormat="1" ht="12.75" customHeight="1">
      <c r="A7" s="74" t="s">
        <v>25</v>
      </c>
      <c r="B7" s="44"/>
      <c r="C7" s="70"/>
    </row>
    <row r="8" spans="1:3" s="16" customFormat="1" ht="12.75" customHeight="1">
      <c r="A8" s="74" t="s">
        <v>26</v>
      </c>
      <c r="B8" s="44"/>
      <c r="C8" s="70"/>
    </row>
    <row r="9" spans="1:3" s="16" customFormat="1" ht="12.75" customHeight="1">
      <c r="A9" s="74" t="s">
        <v>35</v>
      </c>
      <c r="B9" s="45"/>
      <c r="C9" s="70"/>
    </row>
    <row r="10" spans="1:3" s="16" customFormat="1" ht="12.75" customHeight="1">
      <c r="A10" s="74" t="s">
        <v>27</v>
      </c>
      <c r="B10" s="44"/>
      <c r="C10" s="70"/>
    </row>
    <row r="11" spans="1:3" s="16" customFormat="1" ht="12.75" customHeight="1">
      <c r="A11" s="74" t="s">
        <v>29</v>
      </c>
      <c r="B11" s="45"/>
      <c r="C11" s="70"/>
    </row>
    <row r="12" spans="1:3" s="16" customFormat="1" ht="12.75" customHeight="1">
      <c r="A12" s="74" t="s">
        <v>30</v>
      </c>
      <c r="B12" s="46"/>
      <c r="C12" s="70"/>
    </row>
    <row r="13" spans="1:3" s="16" customFormat="1" ht="12.75" customHeight="1">
      <c r="A13" s="74" t="s">
        <v>59</v>
      </c>
      <c r="B13" s="47"/>
      <c r="C13" s="70"/>
    </row>
    <row r="14" spans="1:3" s="16" customFormat="1" ht="12.75" customHeight="1">
      <c r="A14" s="74" t="s">
        <v>44</v>
      </c>
      <c r="B14" s="47"/>
      <c r="C14" s="70"/>
    </row>
    <row r="15" spans="1:3" s="16" customFormat="1" ht="12.75" customHeight="1">
      <c r="A15" s="74" t="s">
        <v>28</v>
      </c>
      <c r="B15" s="47"/>
      <c r="C15" s="70"/>
    </row>
    <row r="16" spans="1:3" s="16" customFormat="1" ht="12.75" customHeight="1">
      <c r="A16" s="74" t="s">
        <v>33</v>
      </c>
      <c r="B16" s="65"/>
      <c r="C16" s="70"/>
    </row>
    <row r="17" spans="1:3" s="16" customFormat="1" ht="12.75" customHeight="1">
      <c r="A17" s="74" t="s">
        <v>94</v>
      </c>
      <c r="B17" s="65"/>
      <c r="C17" s="70"/>
    </row>
    <row r="18" spans="1:3" s="16" customFormat="1" ht="12.75" customHeight="1">
      <c r="A18" s="74" t="s">
        <v>95</v>
      </c>
      <c r="B18" s="65"/>
      <c r="C18" s="70"/>
    </row>
    <row r="19" spans="1:3" s="16" customFormat="1" ht="12.75" customHeight="1">
      <c r="A19" s="74" t="s">
        <v>55</v>
      </c>
      <c r="B19" s="48"/>
      <c r="C19" s="70"/>
    </row>
    <row r="20" spans="1:3" s="16" customFormat="1" ht="25.5" customHeight="1">
      <c r="A20" s="74" t="s">
        <v>68</v>
      </c>
      <c r="B20" s="48"/>
      <c r="C20" s="70"/>
    </row>
    <row r="21" spans="1:3" ht="25.5" customHeight="1">
      <c r="A21" s="75" t="s">
        <v>223</v>
      </c>
      <c r="B21" s="44"/>
    </row>
    <row r="22" spans="1:3" ht="38.25" customHeight="1">
      <c r="A22" s="75" t="s">
        <v>105</v>
      </c>
      <c r="B22" s="44"/>
    </row>
    <row r="23" spans="1:3" ht="25.5" customHeight="1">
      <c r="A23" s="75" t="s">
        <v>203</v>
      </c>
      <c r="B23" s="44"/>
    </row>
    <row r="24" spans="1:3" ht="25.5" customHeight="1">
      <c r="A24" s="75" t="s">
        <v>212</v>
      </c>
      <c r="B24" s="44"/>
    </row>
    <row r="25" spans="1:3" ht="51" customHeight="1">
      <c r="A25" s="75" t="s">
        <v>106</v>
      </c>
      <c r="B25" s="44"/>
    </row>
    <row r="26" spans="1:3" ht="63.75" customHeight="1">
      <c r="A26" s="75" t="s">
        <v>211</v>
      </c>
      <c r="B26" s="44"/>
    </row>
    <row r="27" spans="1:3" ht="25.5" customHeight="1">
      <c r="A27" s="75" t="s">
        <v>107</v>
      </c>
      <c r="B27" s="44"/>
    </row>
    <row r="28" spans="1:3" ht="25.5" customHeight="1">
      <c r="A28" s="75" t="s">
        <v>220</v>
      </c>
      <c r="B28" s="44"/>
    </row>
    <row r="29" spans="1:3" ht="25.5" customHeight="1">
      <c r="A29" s="75" t="s">
        <v>109</v>
      </c>
      <c r="B29" s="60"/>
    </row>
    <row r="30" spans="1:3" ht="12.75" customHeight="1">
      <c r="A30" s="79" t="s">
        <v>90</v>
      </c>
      <c r="B30" s="44"/>
    </row>
    <row r="31" spans="1:3" ht="12.75" customHeight="1">
      <c r="A31" s="79" t="s">
        <v>91</v>
      </c>
      <c r="B31" s="44"/>
    </row>
    <row r="32" spans="1:3" ht="12.75" customHeight="1">
      <c r="A32" s="79" t="s">
        <v>92</v>
      </c>
      <c r="B32" s="44"/>
    </row>
    <row r="33" spans="1:2" ht="12.75" customHeight="1">
      <c r="A33" s="79" t="s">
        <v>89</v>
      </c>
      <c r="B33" s="44"/>
    </row>
    <row r="34" spans="1:2" ht="25.5" customHeight="1">
      <c r="A34" s="75" t="s">
        <v>108</v>
      </c>
      <c r="B34" s="44"/>
    </row>
    <row r="35" spans="1:2" ht="14.25" customHeight="1">
      <c r="A35" s="106" t="s">
        <v>215</v>
      </c>
      <c r="B35" s="107">
        <f>COUNTIF('Додаток 2'!$L$6:$L$55,"&gt;0")/50</f>
        <v>0</v>
      </c>
    </row>
    <row r="36" spans="1:2" ht="14.25" customHeight="1">
      <c r="A36" s="103" t="s">
        <v>114</v>
      </c>
      <c r="B36" s="102">
        <f>'Додаток 2'!$L$56</f>
        <v>0</v>
      </c>
    </row>
    <row r="37" spans="1:2" ht="12.75" customHeight="1"/>
    <row r="38" spans="1:2" ht="12.75" customHeight="1"/>
    <row r="39" spans="1:2" ht="12.75" customHeight="1"/>
    <row r="40" spans="1:2" ht="12.75" customHeight="1">
      <c r="B40" s="61"/>
    </row>
    <row r="41" spans="1:2" ht="12.75" customHeight="1"/>
    <row r="42" spans="1:2" ht="12.75" customHeight="1"/>
  </sheetData>
  <sheetProtection password="CF64" sheet="1" objects="1" scenarios="1" formatCells="0" formatColumns="0" formatRows="0" autoFilter="0"/>
  <protectedRanges>
    <protectedRange sqref="B1:B1048576" name="Диапазон1"/>
  </protectedRanges>
  <conditionalFormatting sqref="B3:B16 B19:B22 B25:B27 B29:B34 B36">
    <cfRule type="containsBlanks" dxfId="5" priority="29">
      <formula>LEN(TRIM(B3))=0</formula>
    </cfRule>
  </conditionalFormatting>
  <conditionalFormatting sqref="B28">
    <cfRule type="containsBlanks" dxfId="4" priority="4">
      <formula>LEN(TRIM(B28))=0</formula>
    </cfRule>
  </conditionalFormatting>
  <conditionalFormatting sqref="B17:B18">
    <cfRule type="containsBlanks" dxfId="3" priority="3">
      <formula>LEN(TRIM(B17))=0</formula>
    </cfRule>
  </conditionalFormatting>
  <conditionalFormatting sqref="B23:B24">
    <cfRule type="containsBlanks" dxfId="2" priority="2">
      <formula>LEN(TRIM(B23))=0</formula>
    </cfRule>
  </conditionalFormatting>
  <conditionalFormatting sqref="B35">
    <cfRule type="containsBlanks" dxfId="1" priority="1">
      <formula>LEN(TRIM(B35))=0</formula>
    </cfRule>
  </conditionalFormatting>
  <dataValidations count="1">
    <dataValidation type="decimal" operator="greaterThanOrEqual" allowBlank="1" showInputMessage="1" showErrorMessage="1" sqref="B35:B36">
      <formula1>0</formula1>
    </dataValidation>
  </dataValidations>
  <pageMargins left="0.28000000000000003" right="0.2" top="0.2" bottom="0.36" header="0.19685039370078741" footer="0.19685039370078741"/>
  <pageSetup paperSize="9" scale="69" orientation="portrait" r:id="rId1"/>
  <headerFooter>
    <oddFooter>&amp;L&amp;"+,обычный"&amp;10&amp;K01+046Лист &amp;P з &amp;N листів&amp;R&amp;"+,обычный"&amp;10&amp;K01+048&amp;F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79"/>
  <sheetViews>
    <sheetView showGridLines="0" showZeros="0" defaultGridColor="0" colorId="22" zoomScaleNormal="100" workbookViewId="0">
      <pane ySplit="5" topLeftCell="A6" activePane="bottomLeft" state="frozen"/>
      <selection activeCell="F40" sqref="F40"/>
      <selection pane="bottomLeft" activeCell="A5" sqref="A5"/>
    </sheetView>
  </sheetViews>
  <sheetFormatPr defaultRowHeight="12.75"/>
  <cols>
    <col min="1" max="1" width="3" style="93" bestFit="1" customWidth="1"/>
    <col min="2" max="2" width="13.85546875" style="98" customWidth="1"/>
    <col min="3" max="3" width="23.5703125" style="81" bestFit="1" customWidth="1"/>
    <col min="4" max="4" width="11.28515625" style="80" customWidth="1"/>
    <col min="5" max="7" width="10.85546875" style="80" customWidth="1"/>
    <col min="8" max="8" width="10.85546875" style="81" customWidth="1"/>
    <col min="9" max="9" width="18" style="81" customWidth="1"/>
    <col min="10" max="10" width="16.7109375" style="81" customWidth="1"/>
    <col min="11" max="12" width="16.7109375" style="80" customWidth="1"/>
    <col min="13" max="13" width="11.42578125" style="80" bestFit="1" customWidth="1"/>
    <col min="14" max="14" width="9.7109375" style="80" customWidth="1"/>
    <col min="15" max="16384" width="9.140625" style="80"/>
  </cols>
  <sheetData>
    <row r="1" spans="1:16" ht="15.75" customHeight="1">
      <c r="B1" s="96" t="s">
        <v>218</v>
      </c>
      <c r="K1" s="125">
        <f>'Додаток 1'!$B$3</f>
        <v>0</v>
      </c>
      <c r="L1" s="125"/>
      <c r="N1" s="99"/>
      <c r="O1" s="99"/>
      <c r="P1" s="99"/>
    </row>
    <row r="2" spans="1:16" s="88" customFormat="1" ht="14.25" customHeight="1">
      <c r="A2" s="94"/>
      <c r="B2" s="95" t="s">
        <v>204</v>
      </c>
      <c r="C2" s="91"/>
      <c r="D2" s="91"/>
      <c r="E2" s="91"/>
      <c r="F2" s="91"/>
      <c r="G2" s="91"/>
      <c r="H2" s="91"/>
      <c r="I2" s="91"/>
      <c r="J2" s="91"/>
    </row>
    <row r="3" spans="1:16" s="88" customFormat="1" ht="14.25" customHeight="1">
      <c r="A3" s="94"/>
      <c r="B3" s="95" t="s">
        <v>205</v>
      </c>
      <c r="C3" s="91"/>
      <c r="D3" s="91"/>
      <c r="E3" s="91"/>
      <c r="F3" s="91"/>
      <c r="G3" s="91"/>
      <c r="H3" s="91"/>
      <c r="I3" s="91"/>
      <c r="J3" s="91"/>
    </row>
    <row r="4" spans="1:16" s="88" customFormat="1" ht="14.25" customHeight="1">
      <c r="A4" s="94"/>
      <c r="B4" s="95" t="s">
        <v>224</v>
      </c>
      <c r="C4" s="91"/>
      <c r="D4" s="113">
        <v>18</v>
      </c>
      <c r="E4" s="91"/>
      <c r="F4" s="91"/>
      <c r="G4" s="91"/>
      <c r="H4" s="91"/>
      <c r="I4" s="91"/>
      <c r="J4" s="91"/>
    </row>
    <row r="5" spans="1:16" s="82" customFormat="1" ht="63.75" customHeight="1">
      <c r="A5" s="111" t="s">
        <v>110</v>
      </c>
      <c r="B5" s="108" t="s">
        <v>111</v>
      </c>
      <c r="C5" s="109" t="s">
        <v>210</v>
      </c>
      <c r="D5" s="109" t="s">
        <v>112</v>
      </c>
      <c r="E5" s="109" t="s">
        <v>207</v>
      </c>
      <c r="F5" s="109" t="s">
        <v>208</v>
      </c>
      <c r="G5" s="109" t="s">
        <v>209</v>
      </c>
      <c r="H5" s="109" t="s">
        <v>113</v>
      </c>
      <c r="I5" s="110" t="s">
        <v>206</v>
      </c>
      <c r="J5" s="110" t="s">
        <v>221</v>
      </c>
      <c r="K5" s="110" t="s">
        <v>213</v>
      </c>
      <c r="L5" s="110" t="s">
        <v>114</v>
      </c>
    </row>
    <row r="6" spans="1:16" ht="12.75" customHeight="1">
      <c r="A6" s="112">
        <v>1</v>
      </c>
      <c r="B6" s="97" t="s">
        <v>115</v>
      </c>
      <c r="C6" s="83" t="s">
        <v>117</v>
      </c>
      <c r="D6" s="104" t="s">
        <v>116</v>
      </c>
      <c r="E6" s="92">
        <v>6</v>
      </c>
      <c r="F6" s="92">
        <v>3</v>
      </c>
      <c r="G6" s="84">
        <f>E6*F6</f>
        <v>18</v>
      </c>
      <c r="H6" s="85" t="s">
        <v>118</v>
      </c>
      <c r="I6" s="86"/>
      <c r="J6" s="86"/>
      <c r="K6" s="86"/>
      <c r="L6" s="92">
        <f>SUM(I6:K6)*$D$4</f>
        <v>0</v>
      </c>
      <c r="M6" s="105"/>
      <c r="N6" s="105"/>
    </row>
    <row r="7" spans="1:16" ht="12.75" customHeight="1">
      <c r="A7" s="112">
        <v>2</v>
      </c>
      <c r="B7" s="97" t="s">
        <v>119</v>
      </c>
      <c r="C7" s="83" t="s">
        <v>121</v>
      </c>
      <c r="D7" s="104" t="s">
        <v>120</v>
      </c>
      <c r="E7" s="92">
        <v>6.1</v>
      </c>
      <c r="F7" s="92">
        <v>3</v>
      </c>
      <c r="G7" s="84">
        <f t="shared" ref="G7:G55" si="0">E7*F7</f>
        <v>18.299999999999997</v>
      </c>
      <c r="H7" s="85" t="s">
        <v>118</v>
      </c>
      <c r="I7" s="86"/>
      <c r="J7" s="86"/>
      <c r="K7" s="86"/>
      <c r="L7" s="92">
        <f t="shared" ref="L7:L55" si="1">SUM(I7:K7)*$D$4</f>
        <v>0</v>
      </c>
    </row>
    <row r="8" spans="1:16" ht="12.75" customHeight="1">
      <c r="A8" s="112">
        <v>3</v>
      </c>
      <c r="B8" s="97" t="s">
        <v>119</v>
      </c>
      <c r="C8" s="83" t="s">
        <v>121</v>
      </c>
      <c r="D8" s="104" t="s">
        <v>122</v>
      </c>
      <c r="E8" s="92">
        <v>6</v>
      </c>
      <c r="F8" s="92">
        <v>3</v>
      </c>
      <c r="G8" s="84">
        <f t="shared" si="0"/>
        <v>18</v>
      </c>
      <c r="H8" s="85" t="s">
        <v>118</v>
      </c>
      <c r="I8" s="86"/>
      <c r="J8" s="86"/>
      <c r="K8" s="86"/>
      <c r="L8" s="92">
        <f t="shared" si="1"/>
        <v>0</v>
      </c>
    </row>
    <row r="9" spans="1:16" ht="12.75" customHeight="1">
      <c r="A9" s="112">
        <v>4</v>
      </c>
      <c r="B9" s="97" t="s">
        <v>119</v>
      </c>
      <c r="C9" s="83" t="s">
        <v>121</v>
      </c>
      <c r="D9" s="104" t="s">
        <v>123</v>
      </c>
      <c r="E9" s="92">
        <v>6</v>
      </c>
      <c r="F9" s="92">
        <v>3</v>
      </c>
      <c r="G9" s="84">
        <f t="shared" si="0"/>
        <v>18</v>
      </c>
      <c r="H9" s="85" t="s">
        <v>118</v>
      </c>
      <c r="I9" s="86"/>
      <c r="J9" s="86"/>
      <c r="K9" s="86"/>
      <c r="L9" s="92">
        <f t="shared" si="1"/>
        <v>0</v>
      </c>
    </row>
    <row r="10" spans="1:16" ht="12.75" customHeight="1">
      <c r="A10" s="112">
        <v>5</v>
      </c>
      <c r="B10" s="97" t="s">
        <v>119</v>
      </c>
      <c r="C10" s="83" t="s">
        <v>121</v>
      </c>
      <c r="D10" s="104" t="s">
        <v>124</v>
      </c>
      <c r="E10" s="92">
        <v>6</v>
      </c>
      <c r="F10" s="92">
        <v>3</v>
      </c>
      <c r="G10" s="84">
        <f t="shared" si="0"/>
        <v>18</v>
      </c>
      <c r="H10" s="85" t="s">
        <v>118</v>
      </c>
      <c r="I10" s="86"/>
      <c r="J10" s="86"/>
      <c r="K10" s="86"/>
      <c r="L10" s="92">
        <f t="shared" si="1"/>
        <v>0</v>
      </c>
    </row>
    <row r="11" spans="1:16" ht="12.75" customHeight="1">
      <c r="A11" s="112">
        <v>6</v>
      </c>
      <c r="B11" s="97" t="s">
        <v>125</v>
      </c>
      <c r="C11" s="83" t="s">
        <v>127</v>
      </c>
      <c r="D11" s="104" t="s">
        <v>126</v>
      </c>
      <c r="E11" s="92">
        <v>6</v>
      </c>
      <c r="F11" s="92">
        <v>2.5</v>
      </c>
      <c r="G11" s="84">
        <f t="shared" si="0"/>
        <v>15</v>
      </c>
      <c r="H11" s="85" t="s">
        <v>128</v>
      </c>
      <c r="I11" s="86"/>
      <c r="J11" s="86"/>
      <c r="K11" s="86"/>
      <c r="L11" s="92">
        <f t="shared" si="1"/>
        <v>0</v>
      </c>
    </row>
    <row r="12" spans="1:16" ht="12.75" customHeight="1">
      <c r="A12" s="112">
        <v>7</v>
      </c>
      <c r="B12" s="97" t="s">
        <v>129</v>
      </c>
      <c r="C12" s="83" t="s">
        <v>131</v>
      </c>
      <c r="D12" s="104" t="s">
        <v>130</v>
      </c>
      <c r="E12" s="92">
        <v>6.2</v>
      </c>
      <c r="F12" s="92">
        <v>3</v>
      </c>
      <c r="G12" s="84">
        <f t="shared" si="0"/>
        <v>18.600000000000001</v>
      </c>
      <c r="H12" s="85" t="s">
        <v>128</v>
      </c>
      <c r="I12" s="86"/>
      <c r="J12" s="86"/>
      <c r="K12" s="86"/>
      <c r="L12" s="92">
        <f t="shared" si="1"/>
        <v>0</v>
      </c>
    </row>
    <row r="13" spans="1:16" ht="12.75" customHeight="1">
      <c r="A13" s="112">
        <v>8</v>
      </c>
      <c r="B13" s="97" t="s">
        <v>129</v>
      </c>
      <c r="C13" s="83" t="s">
        <v>131</v>
      </c>
      <c r="D13" s="104" t="s">
        <v>132</v>
      </c>
      <c r="E13" s="92">
        <v>6.2</v>
      </c>
      <c r="F13" s="92">
        <v>3</v>
      </c>
      <c r="G13" s="84">
        <f t="shared" si="0"/>
        <v>18.600000000000001</v>
      </c>
      <c r="H13" s="85" t="s">
        <v>128</v>
      </c>
      <c r="I13" s="86"/>
      <c r="J13" s="86"/>
      <c r="K13" s="86"/>
      <c r="L13" s="92">
        <f t="shared" si="1"/>
        <v>0</v>
      </c>
    </row>
    <row r="14" spans="1:16" ht="12.75" customHeight="1">
      <c r="A14" s="112">
        <v>9</v>
      </c>
      <c r="B14" s="97" t="s">
        <v>129</v>
      </c>
      <c r="C14" s="83" t="s">
        <v>131</v>
      </c>
      <c r="D14" s="104" t="s">
        <v>133</v>
      </c>
      <c r="E14" s="92">
        <v>6.2</v>
      </c>
      <c r="F14" s="92">
        <v>3</v>
      </c>
      <c r="G14" s="84">
        <f t="shared" si="0"/>
        <v>18.600000000000001</v>
      </c>
      <c r="H14" s="85" t="s">
        <v>128</v>
      </c>
      <c r="I14" s="86"/>
      <c r="J14" s="86"/>
      <c r="K14" s="86"/>
      <c r="L14" s="92">
        <f t="shared" si="1"/>
        <v>0</v>
      </c>
    </row>
    <row r="15" spans="1:16" ht="12.75" customHeight="1">
      <c r="A15" s="112">
        <v>10</v>
      </c>
      <c r="B15" s="97" t="s">
        <v>134</v>
      </c>
      <c r="C15" s="83" t="s">
        <v>136</v>
      </c>
      <c r="D15" s="104" t="s">
        <v>135</v>
      </c>
      <c r="E15" s="92">
        <v>2.56</v>
      </c>
      <c r="F15" s="92">
        <v>1.95</v>
      </c>
      <c r="G15" s="84">
        <f t="shared" si="0"/>
        <v>4.992</v>
      </c>
      <c r="H15" s="85" t="s">
        <v>118</v>
      </c>
      <c r="I15" s="86"/>
      <c r="J15" s="86"/>
      <c r="K15" s="86"/>
      <c r="L15" s="92">
        <f t="shared" si="1"/>
        <v>0</v>
      </c>
    </row>
    <row r="16" spans="1:16" ht="12.75" customHeight="1">
      <c r="A16" s="112">
        <v>11</v>
      </c>
      <c r="B16" s="97" t="s">
        <v>134</v>
      </c>
      <c r="C16" s="83" t="s">
        <v>136</v>
      </c>
      <c r="D16" s="104" t="s">
        <v>137</v>
      </c>
      <c r="E16" s="92">
        <v>5.27</v>
      </c>
      <c r="F16" s="92">
        <v>1.95</v>
      </c>
      <c r="G16" s="84">
        <f t="shared" si="0"/>
        <v>10.276499999999999</v>
      </c>
      <c r="H16" s="85" t="s">
        <v>118</v>
      </c>
      <c r="I16" s="86"/>
      <c r="J16" s="86"/>
      <c r="K16" s="86"/>
      <c r="L16" s="92">
        <f t="shared" si="1"/>
        <v>0</v>
      </c>
    </row>
    <row r="17" spans="1:12" ht="12.75" customHeight="1">
      <c r="A17" s="112">
        <v>12</v>
      </c>
      <c r="B17" s="97" t="s">
        <v>138</v>
      </c>
      <c r="C17" s="83" t="s">
        <v>140</v>
      </c>
      <c r="D17" s="104" t="s">
        <v>139</v>
      </c>
      <c r="E17" s="92">
        <v>6</v>
      </c>
      <c r="F17" s="92">
        <v>3</v>
      </c>
      <c r="G17" s="84">
        <f t="shared" si="0"/>
        <v>18</v>
      </c>
      <c r="H17" s="85" t="s">
        <v>118</v>
      </c>
      <c r="I17" s="86"/>
      <c r="J17" s="86"/>
      <c r="K17" s="86"/>
      <c r="L17" s="92">
        <f t="shared" si="1"/>
        <v>0</v>
      </c>
    </row>
    <row r="18" spans="1:12" ht="12.75" customHeight="1">
      <c r="A18" s="112">
        <v>13</v>
      </c>
      <c r="B18" s="97" t="s">
        <v>138</v>
      </c>
      <c r="C18" s="83" t="s">
        <v>140</v>
      </c>
      <c r="D18" s="104" t="s">
        <v>141</v>
      </c>
      <c r="E18" s="92">
        <v>6</v>
      </c>
      <c r="F18" s="92">
        <v>3</v>
      </c>
      <c r="G18" s="84">
        <f t="shared" si="0"/>
        <v>18</v>
      </c>
      <c r="H18" s="85" t="s">
        <v>118</v>
      </c>
      <c r="I18" s="86"/>
      <c r="J18" s="86"/>
      <c r="K18" s="86"/>
      <c r="L18" s="92">
        <f t="shared" si="1"/>
        <v>0</v>
      </c>
    </row>
    <row r="19" spans="1:12" ht="12.75" customHeight="1">
      <c r="A19" s="112">
        <v>14</v>
      </c>
      <c r="B19" s="97" t="s">
        <v>142</v>
      </c>
      <c r="C19" s="83" t="s">
        <v>144</v>
      </c>
      <c r="D19" s="104" t="s">
        <v>143</v>
      </c>
      <c r="E19" s="92">
        <v>6</v>
      </c>
      <c r="F19" s="92">
        <v>3</v>
      </c>
      <c r="G19" s="84">
        <f t="shared" si="0"/>
        <v>18</v>
      </c>
      <c r="H19" s="85" t="s">
        <v>128</v>
      </c>
      <c r="I19" s="86"/>
      <c r="J19" s="86"/>
      <c r="K19" s="86"/>
      <c r="L19" s="92">
        <f t="shared" si="1"/>
        <v>0</v>
      </c>
    </row>
    <row r="20" spans="1:12" ht="12.75" customHeight="1">
      <c r="A20" s="112">
        <v>15</v>
      </c>
      <c r="B20" s="97" t="s">
        <v>142</v>
      </c>
      <c r="C20" s="83" t="s">
        <v>144</v>
      </c>
      <c r="D20" s="104" t="s">
        <v>145</v>
      </c>
      <c r="E20" s="92">
        <v>6</v>
      </c>
      <c r="F20" s="92">
        <v>3</v>
      </c>
      <c r="G20" s="84">
        <f t="shared" si="0"/>
        <v>18</v>
      </c>
      <c r="H20" s="85" t="s">
        <v>128</v>
      </c>
      <c r="I20" s="86"/>
      <c r="J20" s="86"/>
      <c r="K20" s="86"/>
      <c r="L20" s="92">
        <f t="shared" si="1"/>
        <v>0</v>
      </c>
    </row>
    <row r="21" spans="1:12" ht="12.75" customHeight="1">
      <c r="A21" s="112">
        <v>16</v>
      </c>
      <c r="B21" s="97" t="s">
        <v>142</v>
      </c>
      <c r="C21" s="83" t="s">
        <v>144</v>
      </c>
      <c r="D21" s="104" t="s">
        <v>146</v>
      </c>
      <c r="E21" s="92">
        <v>6</v>
      </c>
      <c r="F21" s="92">
        <v>3</v>
      </c>
      <c r="G21" s="84">
        <f t="shared" si="0"/>
        <v>18</v>
      </c>
      <c r="H21" s="85" t="s">
        <v>128</v>
      </c>
      <c r="I21" s="86"/>
      <c r="J21" s="86"/>
      <c r="K21" s="86"/>
      <c r="L21" s="92">
        <f t="shared" si="1"/>
        <v>0</v>
      </c>
    </row>
    <row r="22" spans="1:12" ht="12.75" customHeight="1">
      <c r="A22" s="112">
        <v>17</v>
      </c>
      <c r="B22" s="97" t="s">
        <v>142</v>
      </c>
      <c r="C22" s="83" t="s">
        <v>144</v>
      </c>
      <c r="D22" s="104" t="s">
        <v>147</v>
      </c>
      <c r="E22" s="92">
        <v>6</v>
      </c>
      <c r="F22" s="92">
        <v>3</v>
      </c>
      <c r="G22" s="84">
        <f t="shared" si="0"/>
        <v>18</v>
      </c>
      <c r="H22" s="85" t="s">
        <v>118</v>
      </c>
      <c r="I22" s="86"/>
      <c r="J22" s="86"/>
      <c r="K22" s="86"/>
      <c r="L22" s="92">
        <f t="shared" si="1"/>
        <v>0</v>
      </c>
    </row>
    <row r="23" spans="1:12" ht="12.75" customHeight="1">
      <c r="A23" s="112">
        <v>18</v>
      </c>
      <c r="B23" s="97" t="s">
        <v>142</v>
      </c>
      <c r="C23" s="83" t="s">
        <v>144</v>
      </c>
      <c r="D23" s="104" t="s">
        <v>148</v>
      </c>
      <c r="E23" s="92">
        <v>6</v>
      </c>
      <c r="F23" s="92">
        <v>3</v>
      </c>
      <c r="G23" s="84">
        <f t="shared" si="0"/>
        <v>18</v>
      </c>
      <c r="H23" s="85" t="s">
        <v>118</v>
      </c>
      <c r="I23" s="86"/>
      <c r="J23" s="86"/>
      <c r="K23" s="86"/>
      <c r="L23" s="92">
        <f t="shared" si="1"/>
        <v>0</v>
      </c>
    </row>
    <row r="24" spans="1:12" ht="12.75" customHeight="1">
      <c r="A24" s="112">
        <v>19</v>
      </c>
      <c r="B24" s="97" t="s">
        <v>142</v>
      </c>
      <c r="C24" s="83" t="s">
        <v>144</v>
      </c>
      <c r="D24" s="104" t="s">
        <v>149</v>
      </c>
      <c r="E24" s="92">
        <v>6</v>
      </c>
      <c r="F24" s="92">
        <v>3</v>
      </c>
      <c r="G24" s="84">
        <f t="shared" si="0"/>
        <v>18</v>
      </c>
      <c r="H24" s="85" t="s">
        <v>118</v>
      </c>
      <c r="I24" s="86"/>
      <c r="J24" s="86"/>
      <c r="K24" s="86"/>
      <c r="L24" s="92">
        <f t="shared" si="1"/>
        <v>0</v>
      </c>
    </row>
    <row r="25" spans="1:12" ht="12.75" customHeight="1">
      <c r="A25" s="112">
        <v>20</v>
      </c>
      <c r="B25" s="97" t="s">
        <v>150</v>
      </c>
      <c r="C25" s="83" t="s">
        <v>152</v>
      </c>
      <c r="D25" s="104" t="s">
        <v>151</v>
      </c>
      <c r="E25" s="92">
        <v>5</v>
      </c>
      <c r="F25" s="92">
        <v>2.6</v>
      </c>
      <c r="G25" s="84">
        <f t="shared" si="0"/>
        <v>13</v>
      </c>
      <c r="H25" s="85" t="s">
        <v>128</v>
      </c>
      <c r="I25" s="86"/>
      <c r="J25" s="86"/>
      <c r="K25" s="86"/>
      <c r="L25" s="92">
        <f t="shared" si="1"/>
        <v>0</v>
      </c>
    </row>
    <row r="26" spans="1:12" ht="12.75" customHeight="1">
      <c r="A26" s="112">
        <v>21</v>
      </c>
      <c r="B26" s="97" t="s">
        <v>150</v>
      </c>
      <c r="C26" s="83" t="s">
        <v>152</v>
      </c>
      <c r="D26" s="104" t="s">
        <v>153</v>
      </c>
      <c r="E26" s="92">
        <v>5</v>
      </c>
      <c r="F26" s="92">
        <v>2.6</v>
      </c>
      <c r="G26" s="84">
        <f t="shared" si="0"/>
        <v>13</v>
      </c>
      <c r="H26" s="85" t="s">
        <v>128</v>
      </c>
      <c r="I26" s="86"/>
      <c r="J26" s="86"/>
      <c r="K26" s="86"/>
      <c r="L26" s="92">
        <f t="shared" si="1"/>
        <v>0</v>
      </c>
    </row>
    <row r="27" spans="1:12" ht="12.75" customHeight="1">
      <c r="A27" s="112">
        <v>22</v>
      </c>
      <c r="B27" s="97" t="s">
        <v>154</v>
      </c>
      <c r="C27" s="83" t="s">
        <v>156</v>
      </c>
      <c r="D27" s="104" t="s">
        <v>155</v>
      </c>
      <c r="E27" s="92">
        <v>5.12</v>
      </c>
      <c r="F27" s="92">
        <v>2.7</v>
      </c>
      <c r="G27" s="84">
        <f t="shared" si="0"/>
        <v>13.824000000000002</v>
      </c>
      <c r="H27" s="85" t="s">
        <v>118</v>
      </c>
      <c r="I27" s="86"/>
      <c r="J27" s="86"/>
      <c r="K27" s="86"/>
      <c r="L27" s="92">
        <f t="shared" si="1"/>
        <v>0</v>
      </c>
    </row>
    <row r="28" spans="1:12" ht="12.75" customHeight="1">
      <c r="A28" s="112">
        <v>23</v>
      </c>
      <c r="B28" s="97" t="s">
        <v>154</v>
      </c>
      <c r="C28" s="83" t="s">
        <v>156</v>
      </c>
      <c r="D28" s="104" t="s">
        <v>157</v>
      </c>
      <c r="E28" s="92">
        <v>5.0999999999999996</v>
      </c>
      <c r="F28" s="92">
        <v>2.7</v>
      </c>
      <c r="G28" s="84">
        <f t="shared" si="0"/>
        <v>13.77</v>
      </c>
      <c r="H28" s="85" t="s">
        <v>118</v>
      </c>
      <c r="I28" s="86"/>
      <c r="J28" s="86"/>
      <c r="K28" s="86"/>
      <c r="L28" s="92">
        <f t="shared" si="1"/>
        <v>0</v>
      </c>
    </row>
    <row r="29" spans="1:12" ht="12.75" customHeight="1">
      <c r="A29" s="112">
        <v>24</v>
      </c>
      <c r="B29" s="97" t="s">
        <v>158</v>
      </c>
      <c r="C29" s="83" t="s">
        <v>222</v>
      </c>
      <c r="D29" s="104" t="s">
        <v>159</v>
      </c>
      <c r="E29" s="92">
        <v>6</v>
      </c>
      <c r="F29" s="92">
        <v>3</v>
      </c>
      <c r="G29" s="84">
        <f t="shared" si="0"/>
        <v>18</v>
      </c>
      <c r="H29" s="85" t="s">
        <v>118</v>
      </c>
      <c r="I29" s="86"/>
      <c r="J29" s="86"/>
      <c r="K29" s="86"/>
      <c r="L29" s="92">
        <f t="shared" si="1"/>
        <v>0</v>
      </c>
    </row>
    <row r="30" spans="1:12" ht="12.75" customHeight="1">
      <c r="A30" s="112">
        <v>25</v>
      </c>
      <c r="B30" s="97" t="s">
        <v>160</v>
      </c>
      <c r="C30" s="83" t="s">
        <v>162</v>
      </c>
      <c r="D30" s="104" t="s">
        <v>161</v>
      </c>
      <c r="E30" s="92">
        <v>5.91</v>
      </c>
      <c r="F30" s="92">
        <v>3</v>
      </c>
      <c r="G30" s="84">
        <f t="shared" si="0"/>
        <v>17.73</v>
      </c>
      <c r="H30" s="85" t="s">
        <v>128</v>
      </c>
      <c r="I30" s="86"/>
      <c r="J30" s="86"/>
      <c r="K30" s="86"/>
      <c r="L30" s="92">
        <f t="shared" si="1"/>
        <v>0</v>
      </c>
    </row>
    <row r="31" spans="1:12" ht="12.75" customHeight="1">
      <c r="A31" s="112">
        <v>26</v>
      </c>
      <c r="B31" s="97" t="s">
        <v>163</v>
      </c>
      <c r="C31" s="83" t="s">
        <v>165</v>
      </c>
      <c r="D31" s="104" t="s">
        <v>164</v>
      </c>
      <c r="E31" s="92">
        <v>6</v>
      </c>
      <c r="F31" s="92">
        <v>3</v>
      </c>
      <c r="G31" s="84">
        <f t="shared" si="0"/>
        <v>18</v>
      </c>
      <c r="H31" s="85" t="s">
        <v>118</v>
      </c>
      <c r="I31" s="86"/>
      <c r="J31" s="86"/>
      <c r="K31" s="86"/>
      <c r="L31" s="92">
        <f t="shared" si="1"/>
        <v>0</v>
      </c>
    </row>
    <row r="32" spans="1:12" ht="12.75" customHeight="1">
      <c r="A32" s="112">
        <v>27</v>
      </c>
      <c r="B32" s="97" t="s">
        <v>163</v>
      </c>
      <c r="C32" s="83" t="s">
        <v>165</v>
      </c>
      <c r="D32" s="104" t="s">
        <v>166</v>
      </c>
      <c r="E32" s="92">
        <v>6</v>
      </c>
      <c r="F32" s="92">
        <v>3</v>
      </c>
      <c r="G32" s="84">
        <f t="shared" si="0"/>
        <v>18</v>
      </c>
      <c r="H32" s="85" t="s">
        <v>118</v>
      </c>
      <c r="I32" s="86"/>
      <c r="J32" s="86"/>
      <c r="K32" s="86"/>
      <c r="L32" s="92">
        <f t="shared" si="1"/>
        <v>0</v>
      </c>
    </row>
    <row r="33" spans="1:12" ht="12.75" customHeight="1">
      <c r="A33" s="112">
        <v>28</v>
      </c>
      <c r="B33" s="97" t="s">
        <v>163</v>
      </c>
      <c r="C33" s="83" t="s">
        <v>165</v>
      </c>
      <c r="D33" s="104" t="s">
        <v>167</v>
      </c>
      <c r="E33" s="92">
        <v>6</v>
      </c>
      <c r="F33" s="92">
        <v>3</v>
      </c>
      <c r="G33" s="84">
        <f t="shared" si="0"/>
        <v>18</v>
      </c>
      <c r="H33" s="85" t="s">
        <v>118</v>
      </c>
      <c r="I33" s="86"/>
      <c r="J33" s="86"/>
      <c r="K33" s="86"/>
      <c r="L33" s="92">
        <f t="shared" si="1"/>
        <v>0</v>
      </c>
    </row>
    <row r="34" spans="1:12" ht="12.75" customHeight="1">
      <c r="A34" s="112">
        <v>29</v>
      </c>
      <c r="B34" s="97" t="s">
        <v>163</v>
      </c>
      <c r="C34" s="83" t="s">
        <v>165</v>
      </c>
      <c r="D34" s="104" t="s">
        <v>168</v>
      </c>
      <c r="E34" s="92">
        <v>6</v>
      </c>
      <c r="F34" s="92">
        <v>3</v>
      </c>
      <c r="G34" s="84">
        <f t="shared" si="0"/>
        <v>18</v>
      </c>
      <c r="H34" s="85" t="s">
        <v>118</v>
      </c>
      <c r="I34" s="86"/>
      <c r="J34" s="86"/>
      <c r="K34" s="86"/>
      <c r="L34" s="92">
        <f t="shared" si="1"/>
        <v>0</v>
      </c>
    </row>
    <row r="35" spans="1:12" ht="12.75" customHeight="1">
      <c r="A35" s="112">
        <v>30</v>
      </c>
      <c r="B35" s="97" t="s">
        <v>163</v>
      </c>
      <c r="C35" s="83" t="s">
        <v>165</v>
      </c>
      <c r="D35" s="104" t="s">
        <v>169</v>
      </c>
      <c r="E35" s="92">
        <v>6</v>
      </c>
      <c r="F35" s="92">
        <v>3</v>
      </c>
      <c r="G35" s="84">
        <f t="shared" si="0"/>
        <v>18</v>
      </c>
      <c r="H35" s="85" t="s">
        <v>118</v>
      </c>
      <c r="I35" s="86"/>
      <c r="J35" s="86"/>
      <c r="K35" s="86"/>
      <c r="L35" s="92">
        <f t="shared" si="1"/>
        <v>0</v>
      </c>
    </row>
    <row r="36" spans="1:12" ht="12.75" customHeight="1">
      <c r="A36" s="112">
        <v>31</v>
      </c>
      <c r="B36" s="97" t="s">
        <v>170</v>
      </c>
      <c r="C36" s="83" t="s">
        <v>172</v>
      </c>
      <c r="D36" s="104" t="s">
        <v>171</v>
      </c>
      <c r="E36" s="92">
        <v>6</v>
      </c>
      <c r="F36" s="92">
        <v>3</v>
      </c>
      <c r="G36" s="84">
        <f t="shared" si="0"/>
        <v>18</v>
      </c>
      <c r="H36" s="85" t="s">
        <v>118</v>
      </c>
      <c r="I36" s="86"/>
      <c r="J36" s="86"/>
      <c r="K36" s="86"/>
      <c r="L36" s="92">
        <f t="shared" si="1"/>
        <v>0</v>
      </c>
    </row>
    <row r="37" spans="1:12" ht="12.75" customHeight="1">
      <c r="A37" s="112">
        <v>32</v>
      </c>
      <c r="B37" s="97" t="s">
        <v>170</v>
      </c>
      <c r="C37" s="83" t="s">
        <v>172</v>
      </c>
      <c r="D37" s="104" t="s">
        <v>173</v>
      </c>
      <c r="E37" s="92">
        <v>6</v>
      </c>
      <c r="F37" s="92">
        <v>3</v>
      </c>
      <c r="G37" s="84">
        <f t="shared" si="0"/>
        <v>18</v>
      </c>
      <c r="H37" s="85" t="s">
        <v>118</v>
      </c>
      <c r="I37" s="86"/>
      <c r="J37" s="86"/>
      <c r="K37" s="86"/>
      <c r="L37" s="92">
        <f t="shared" si="1"/>
        <v>0</v>
      </c>
    </row>
    <row r="38" spans="1:12" ht="12.75" customHeight="1">
      <c r="A38" s="112">
        <v>33</v>
      </c>
      <c r="B38" s="97" t="s">
        <v>170</v>
      </c>
      <c r="C38" s="83" t="s">
        <v>172</v>
      </c>
      <c r="D38" s="104" t="s">
        <v>174</v>
      </c>
      <c r="E38" s="92">
        <v>6</v>
      </c>
      <c r="F38" s="92">
        <v>3</v>
      </c>
      <c r="G38" s="84">
        <f t="shared" si="0"/>
        <v>18</v>
      </c>
      <c r="H38" s="85" t="s">
        <v>118</v>
      </c>
      <c r="I38" s="86"/>
      <c r="J38" s="86"/>
      <c r="K38" s="86"/>
      <c r="L38" s="92">
        <f t="shared" si="1"/>
        <v>0</v>
      </c>
    </row>
    <row r="39" spans="1:12" ht="12.75" customHeight="1">
      <c r="A39" s="112">
        <v>34</v>
      </c>
      <c r="B39" s="97" t="s">
        <v>170</v>
      </c>
      <c r="C39" s="83" t="s">
        <v>172</v>
      </c>
      <c r="D39" s="104" t="s">
        <v>175</v>
      </c>
      <c r="E39" s="92">
        <v>6</v>
      </c>
      <c r="F39" s="92">
        <v>3</v>
      </c>
      <c r="G39" s="84">
        <f t="shared" si="0"/>
        <v>18</v>
      </c>
      <c r="H39" s="85" t="s">
        <v>118</v>
      </c>
      <c r="I39" s="86"/>
      <c r="J39" s="86"/>
      <c r="K39" s="86"/>
      <c r="L39" s="92">
        <f t="shared" si="1"/>
        <v>0</v>
      </c>
    </row>
    <row r="40" spans="1:12" ht="12.75" customHeight="1">
      <c r="A40" s="112">
        <v>35</v>
      </c>
      <c r="B40" s="97" t="s">
        <v>176</v>
      </c>
      <c r="C40" s="83" t="s">
        <v>178</v>
      </c>
      <c r="D40" s="104" t="s">
        <v>177</v>
      </c>
      <c r="E40" s="92">
        <v>6</v>
      </c>
      <c r="F40" s="92">
        <v>3</v>
      </c>
      <c r="G40" s="84">
        <f t="shared" si="0"/>
        <v>18</v>
      </c>
      <c r="H40" s="85" t="s">
        <v>118</v>
      </c>
      <c r="I40" s="86"/>
      <c r="J40" s="86"/>
      <c r="K40" s="86"/>
      <c r="L40" s="92">
        <f t="shared" si="1"/>
        <v>0</v>
      </c>
    </row>
    <row r="41" spans="1:12" ht="12.75" customHeight="1">
      <c r="A41" s="112">
        <v>36</v>
      </c>
      <c r="B41" s="97" t="s">
        <v>176</v>
      </c>
      <c r="C41" s="83" t="s">
        <v>178</v>
      </c>
      <c r="D41" s="104" t="s">
        <v>179</v>
      </c>
      <c r="E41" s="92">
        <v>6</v>
      </c>
      <c r="F41" s="92">
        <v>3</v>
      </c>
      <c r="G41" s="84">
        <f t="shared" si="0"/>
        <v>18</v>
      </c>
      <c r="H41" s="85" t="s">
        <v>118</v>
      </c>
      <c r="I41" s="86"/>
      <c r="J41" s="86"/>
      <c r="K41" s="86"/>
      <c r="L41" s="92">
        <f t="shared" si="1"/>
        <v>0</v>
      </c>
    </row>
    <row r="42" spans="1:12" ht="12.75" customHeight="1">
      <c r="A42" s="112">
        <v>37</v>
      </c>
      <c r="B42" s="97" t="s">
        <v>176</v>
      </c>
      <c r="C42" s="83" t="s">
        <v>178</v>
      </c>
      <c r="D42" s="104" t="s">
        <v>180</v>
      </c>
      <c r="E42" s="92">
        <v>6</v>
      </c>
      <c r="F42" s="92">
        <v>3</v>
      </c>
      <c r="G42" s="84">
        <f t="shared" si="0"/>
        <v>18</v>
      </c>
      <c r="H42" s="85" t="s">
        <v>118</v>
      </c>
      <c r="I42" s="86"/>
      <c r="J42" s="86"/>
      <c r="K42" s="86"/>
      <c r="L42" s="92">
        <f t="shared" si="1"/>
        <v>0</v>
      </c>
    </row>
    <row r="43" spans="1:12" ht="12.75" customHeight="1">
      <c r="A43" s="112">
        <v>38</v>
      </c>
      <c r="B43" s="97" t="s">
        <v>176</v>
      </c>
      <c r="C43" s="83" t="s">
        <v>178</v>
      </c>
      <c r="D43" s="104" t="s">
        <v>181</v>
      </c>
      <c r="E43" s="92">
        <v>6</v>
      </c>
      <c r="F43" s="92">
        <v>3</v>
      </c>
      <c r="G43" s="84">
        <f t="shared" si="0"/>
        <v>18</v>
      </c>
      <c r="H43" s="85" t="s">
        <v>118</v>
      </c>
      <c r="I43" s="86"/>
      <c r="J43" s="86"/>
      <c r="K43" s="86"/>
      <c r="L43" s="92">
        <f t="shared" si="1"/>
        <v>0</v>
      </c>
    </row>
    <row r="44" spans="1:12" ht="12.75" customHeight="1">
      <c r="A44" s="112">
        <v>39</v>
      </c>
      <c r="B44" s="97" t="s">
        <v>176</v>
      </c>
      <c r="C44" s="83" t="s">
        <v>178</v>
      </c>
      <c r="D44" s="104" t="s">
        <v>182</v>
      </c>
      <c r="E44" s="92">
        <v>6</v>
      </c>
      <c r="F44" s="92">
        <v>3</v>
      </c>
      <c r="G44" s="84">
        <f t="shared" si="0"/>
        <v>18</v>
      </c>
      <c r="H44" s="85" t="s">
        <v>118</v>
      </c>
      <c r="I44" s="86"/>
      <c r="J44" s="86"/>
      <c r="K44" s="86"/>
      <c r="L44" s="92">
        <f t="shared" si="1"/>
        <v>0</v>
      </c>
    </row>
    <row r="45" spans="1:12" ht="12.75" customHeight="1">
      <c r="A45" s="112">
        <v>40</v>
      </c>
      <c r="B45" s="97" t="s">
        <v>176</v>
      </c>
      <c r="C45" s="83" t="s">
        <v>178</v>
      </c>
      <c r="D45" s="104" t="s">
        <v>183</v>
      </c>
      <c r="E45" s="92">
        <v>6</v>
      </c>
      <c r="F45" s="92">
        <v>3</v>
      </c>
      <c r="G45" s="84">
        <f t="shared" si="0"/>
        <v>18</v>
      </c>
      <c r="H45" s="85" t="s">
        <v>118</v>
      </c>
      <c r="I45" s="86"/>
      <c r="J45" s="86"/>
      <c r="K45" s="86"/>
      <c r="L45" s="92">
        <f t="shared" si="1"/>
        <v>0</v>
      </c>
    </row>
    <row r="46" spans="1:12" ht="12.75" customHeight="1">
      <c r="A46" s="112">
        <v>41</v>
      </c>
      <c r="B46" s="97" t="s">
        <v>184</v>
      </c>
      <c r="C46" s="83" t="s">
        <v>186</v>
      </c>
      <c r="D46" s="104" t="s">
        <v>185</v>
      </c>
      <c r="E46" s="92">
        <v>6</v>
      </c>
      <c r="F46" s="92">
        <v>2.9</v>
      </c>
      <c r="G46" s="84">
        <f t="shared" si="0"/>
        <v>17.399999999999999</v>
      </c>
      <c r="H46" s="85" t="s">
        <v>118</v>
      </c>
      <c r="I46" s="86"/>
      <c r="J46" s="86"/>
      <c r="K46" s="86"/>
      <c r="L46" s="92">
        <f t="shared" si="1"/>
        <v>0</v>
      </c>
    </row>
    <row r="47" spans="1:12" ht="12.75" customHeight="1">
      <c r="A47" s="112">
        <v>42</v>
      </c>
      <c r="B47" s="97" t="s">
        <v>184</v>
      </c>
      <c r="C47" s="83" t="s">
        <v>186</v>
      </c>
      <c r="D47" s="104" t="s">
        <v>187</v>
      </c>
      <c r="E47" s="92">
        <v>6</v>
      </c>
      <c r="F47" s="92">
        <v>2.9</v>
      </c>
      <c r="G47" s="84">
        <f t="shared" si="0"/>
        <v>17.399999999999999</v>
      </c>
      <c r="H47" s="85" t="s">
        <v>118</v>
      </c>
      <c r="I47" s="86"/>
      <c r="J47" s="86"/>
      <c r="K47" s="86"/>
      <c r="L47" s="92">
        <f t="shared" si="1"/>
        <v>0</v>
      </c>
    </row>
    <row r="48" spans="1:12" ht="12.75" customHeight="1">
      <c r="A48" s="112">
        <v>43</v>
      </c>
      <c r="B48" s="97" t="s">
        <v>184</v>
      </c>
      <c r="C48" s="83" t="s">
        <v>186</v>
      </c>
      <c r="D48" s="104" t="s">
        <v>188</v>
      </c>
      <c r="E48" s="92">
        <v>7.6</v>
      </c>
      <c r="F48" s="92">
        <v>2.9</v>
      </c>
      <c r="G48" s="84">
        <f t="shared" si="0"/>
        <v>22.04</v>
      </c>
      <c r="H48" s="85" t="s">
        <v>118</v>
      </c>
      <c r="I48" s="86"/>
      <c r="J48" s="86"/>
      <c r="K48" s="86"/>
      <c r="L48" s="92">
        <f t="shared" si="1"/>
        <v>0</v>
      </c>
    </row>
    <row r="49" spans="1:12" ht="12.75" customHeight="1">
      <c r="A49" s="112">
        <v>44</v>
      </c>
      <c r="B49" s="97" t="s">
        <v>184</v>
      </c>
      <c r="C49" s="83" t="s">
        <v>186</v>
      </c>
      <c r="D49" s="104" t="s">
        <v>189</v>
      </c>
      <c r="E49" s="92">
        <v>7.6</v>
      </c>
      <c r="F49" s="92">
        <v>2.9</v>
      </c>
      <c r="G49" s="84">
        <f t="shared" si="0"/>
        <v>22.04</v>
      </c>
      <c r="H49" s="85" t="s">
        <v>118</v>
      </c>
      <c r="I49" s="86"/>
      <c r="J49" s="86"/>
      <c r="K49" s="86"/>
      <c r="L49" s="92">
        <f t="shared" si="1"/>
        <v>0</v>
      </c>
    </row>
    <row r="50" spans="1:12" ht="12.75" customHeight="1">
      <c r="A50" s="112">
        <v>45</v>
      </c>
      <c r="B50" s="97" t="s">
        <v>184</v>
      </c>
      <c r="C50" s="83" t="s">
        <v>186</v>
      </c>
      <c r="D50" s="104" t="s">
        <v>190</v>
      </c>
      <c r="E50" s="92">
        <v>5.8</v>
      </c>
      <c r="F50" s="92">
        <v>2.9</v>
      </c>
      <c r="G50" s="84">
        <f t="shared" si="0"/>
        <v>16.82</v>
      </c>
      <c r="H50" s="85" t="s">
        <v>118</v>
      </c>
      <c r="I50" s="86"/>
      <c r="J50" s="86"/>
      <c r="K50" s="86"/>
      <c r="L50" s="92">
        <f t="shared" si="1"/>
        <v>0</v>
      </c>
    </row>
    <row r="51" spans="1:12" ht="12.75" customHeight="1">
      <c r="A51" s="112">
        <v>46</v>
      </c>
      <c r="B51" s="97" t="s">
        <v>191</v>
      </c>
      <c r="C51" s="83" t="s">
        <v>193</v>
      </c>
      <c r="D51" s="104" t="s">
        <v>192</v>
      </c>
      <c r="E51" s="92">
        <v>5.35</v>
      </c>
      <c r="F51" s="92">
        <v>2.85</v>
      </c>
      <c r="G51" s="84">
        <f t="shared" si="0"/>
        <v>15.247499999999999</v>
      </c>
      <c r="H51" s="85" t="s">
        <v>118</v>
      </c>
      <c r="I51" s="86"/>
      <c r="J51" s="86"/>
      <c r="K51" s="86"/>
      <c r="L51" s="92">
        <f t="shared" si="1"/>
        <v>0</v>
      </c>
    </row>
    <row r="52" spans="1:12" ht="12.75" customHeight="1">
      <c r="A52" s="112">
        <v>47</v>
      </c>
      <c r="B52" s="97" t="s">
        <v>191</v>
      </c>
      <c r="C52" s="83" t="s">
        <v>193</v>
      </c>
      <c r="D52" s="104" t="s">
        <v>194</v>
      </c>
      <c r="E52" s="92">
        <v>5.35</v>
      </c>
      <c r="F52" s="92">
        <v>2.85</v>
      </c>
      <c r="G52" s="84">
        <f t="shared" si="0"/>
        <v>15.247499999999999</v>
      </c>
      <c r="H52" s="85" t="s">
        <v>118</v>
      </c>
      <c r="I52" s="86"/>
      <c r="J52" s="86"/>
      <c r="K52" s="86"/>
      <c r="L52" s="92">
        <f t="shared" si="1"/>
        <v>0</v>
      </c>
    </row>
    <row r="53" spans="1:12" ht="12.75" customHeight="1">
      <c r="A53" s="112">
        <v>48</v>
      </c>
      <c r="B53" s="97" t="s">
        <v>191</v>
      </c>
      <c r="C53" s="83" t="s">
        <v>193</v>
      </c>
      <c r="D53" s="104" t="s">
        <v>195</v>
      </c>
      <c r="E53" s="92">
        <v>5.35</v>
      </c>
      <c r="F53" s="92">
        <v>2.85</v>
      </c>
      <c r="G53" s="84">
        <f t="shared" si="0"/>
        <v>15.247499999999999</v>
      </c>
      <c r="H53" s="85" t="s">
        <v>118</v>
      </c>
      <c r="I53" s="86"/>
      <c r="J53" s="86"/>
      <c r="K53" s="86"/>
      <c r="L53" s="92">
        <f t="shared" si="1"/>
        <v>0</v>
      </c>
    </row>
    <row r="54" spans="1:12" ht="12.75" customHeight="1">
      <c r="A54" s="112">
        <v>49</v>
      </c>
      <c r="B54" s="97" t="s">
        <v>191</v>
      </c>
      <c r="C54" s="83" t="s">
        <v>193</v>
      </c>
      <c r="D54" s="104" t="s">
        <v>196</v>
      </c>
      <c r="E54" s="92">
        <v>5.35</v>
      </c>
      <c r="F54" s="92">
        <v>2.85</v>
      </c>
      <c r="G54" s="84">
        <f t="shared" si="0"/>
        <v>15.247499999999999</v>
      </c>
      <c r="H54" s="85" t="s">
        <v>118</v>
      </c>
      <c r="I54" s="86"/>
      <c r="J54" s="86"/>
      <c r="K54" s="86"/>
      <c r="L54" s="92">
        <f t="shared" si="1"/>
        <v>0</v>
      </c>
    </row>
    <row r="55" spans="1:12" ht="12.75" customHeight="1">
      <c r="A55" s="112">
        <v>50</v>
      </c>
      <c r="B55" s="104" t="s">
        <v>197</v>
      </c>
      <c r="C55" s="83" t="s">
        <v>198</v>
      </c>
      <c r="D55" s="83"/>
      <c r="E55" s="92">
        <v>6</v>
      </c>
      <c r="F55" s="92">
        <v>3</v>
      </c>
      <c r="G55" s="84">
        <f t="shared" si="0"/>
        <v>18</v>
      </c>
      <c r="H55" s="85" t="s">
        <v>128</v>
      </c>
      <c r="I55" s="86"/>
      <c r="J55" s="86"/>
      <c r="K55" s="86"/>
      <c r="L55" s="92">
        <f t="shared" si="1"/>
        <v>0</v>
      </c>
    </row>
    <row r="56" spans="1:12" ht="14.25" customHeight="1">
      <c r="A56" s="94"/>
      <c r="B56" s="87"/>
      <c r="C56" s="89"/>
      <c r="D56" s="88"/>
      <c r="I56" s="90"/>
      <c r="J56" s="90"/>
      <c r="K56" s="101" t="s">
        <v>199</v>
      </c>
      <c r="L56" s="100">
        <f>SUM(L6:L55)</f>
        <v>0</v>
      </c>
    </row>
    <row r="57" spans="1:12" ht="12.75" customHeight="1">
      <c r="A57" s="94"/>
      <c r="B57" s="87"/>
      <c r="C57" s="89"/>
      <c r="D57" s="88"/>
      <c r="I57" s="90"/>
      <c r="J57" s="90"/>
    </row>
    <row r="58" spans="1:12" ht="12.75" customHeight="1">
      <c r="A58" s="94"/>
      <c r="B58" s="87"/>
      <c r="C58" s="89"/>
      <c r="D58" s="88"/>
    </row>
    <row r="59" spans="1:12" ht="12.75" customHeight="1">
      <c r="A59" s="94"/>
      <c r="B59" s="87"/>
      <c r="C59" s="89"/>
      <c r="D59" s="88"/>
      <c r="I59" s="80"/>
      <c r="J59" s="80"/>
    </row>
    <row r="60" spans="1:12" ht="12.75" customHeight="1">
      <c r="A60" s="94"/>
      <c r="B60" s="87"/>
      <c r="C60" s="89"/>
      <c r="D60" s="88"/>
    </row>
    <row r="61" spans="1:12" ht="12.75" customHeight="1">
      <c r="A61" s="94"/>
      <c r="B61" s="87"/>
      <c r="C61" s="89"/>
      <c r="D61" s="88"/>
    </row>
    <row r="62" spans="1:12" ht="12.75" customHeight="1">
      <c r="A62" s="94"/>
      <c r="B62" s="87"/>
      <c r="C62" s="89"/>
      <c r="D62" s="88"/>
    </row>
    <row r="63" spans="1:12" ht="12.75" customHeight="1">
      <c r="A63" s="94"/>
      <c r="B63" s="87"/>
      <c r="C63" s="89"/>
      <c r="D63" s="88"/>
    </row>
    <row r="64" spans="1:12" ht="12.75" customHeight="1">
      <c r="A64" s="94"/>
      <c r="B64" s="87"/>
      <c r="C64" s="89"/>
      <c r="D64" s="88"/>
    </row>
    <row r="65" spans="1:4" ht="12.75" customHeight="1">
      <c r="C65" s="89"/>
      <c r="D65" s="88"/>
    </row>
    <row r="66" spans="1:4" ht="12.75" customHeight="1">
      <c r="A66" s="94"/>
      <c r="B66" s="87"/>
      <c r="C66" s="89"/>
      <c r="D66" s="88"/>
    </row>
    <row r="67" spans="1:4">
      <c r="A67" s="94"/>
      <c r="B67" s="87"/>
      <c r="C67" s="89"/>
      <c r="D67" s="88"/>
    </row>
    <row r="68" spans="1:4">
      <c r="A68" s="94"/>
      <c r="B68" s="87"/>
      <c r="C68" s="89"/>
      <c r="D68" s="88"/>
    </row>
    <row r="69" spans="1:4">
      <c r="A69" s="94"/>
      <c r="B69" s="87"/>
      <c r="C69" s="89"/>
      <c r="D69" s="88"/>
    </row>
    <row r="70" spans="1:4">
      <c r="A70" s="94"/>
      <c r="B70" s="87"/>
      <c r="C70" s="89"/>
      <c r="D70" s="88"/>
    </row>
    <row r="71" spans="1:4">
      <c r="A71" s="94"/>
      <c r="B71" s="87"/>
      <c r="C71" s="89"/>
      <c r="D71" s="88"/>
    </row>
    <row r="72" spans="1:4">
      <c r="A72" s="94"/>
      <c r="B72" s="87"/>
      <c r="C72" s="89"/>
      <c r="D72" s="88"/>
    </row>
    <row r="73" spans="1:4">
      <c r="A73" s="94"/>
      <c r="B73" s="87"/>
      <c r="C73" s="89"/>
      <c r="D73" s="88"/>
    </row>
    <row r="74" spans="1:4">
      <c r="A74" s="94"/>
      <c r="B74" s="87"/>
      <c r="C74" s="89"/>
      <c r="D74" s="88"/>
    </row>
    <row r="75" spans="1:4">
      <c r="A75" s="94"/>
      <c r="B75" s="87"/>
      <c r="C75" s="89"/>
      <c r="D75" s="88"/>
    </row>
    <row r="76" spans="1:4">
      <c r="A76" s="94"/>
      <c r="B76" s="87"/>
      <c r="C76" s="89"/>
      <c r="D76" s="88"/>
    </row>
    <row r="77" spans="1:4">
      <c r="A77" s="94"/>
      <c r="B77" s="87"/>
      <c r="C77" s="89"/>
      <c r="D77" s="88"/>
    </row>
    <row r="78" spans="1:4">
      <c r="A78" s="94"/>
      <c r="B78" s="87"/>
      <c r="C78" s="89"/>
      <c r="D78" s="88"/>
    </row>
    <row r="79" spans="1:4">
      <c r="A79" s="94"/>
      <c r="B79" s="87"/>
      <c r="C79" s="89"/>
      <c r="D79" s="88"/>
    </row>
  </sheetData>
  <sheetProtection password="CF64" sheet="1" objects="1" scenarios="1" formatCells="0" formatColumns="0" formatRows="0" autoFilter="0"/>
  <protectedRanges>
    <protectedRange sqref="I1:K1048576" name="Диапазон1"/>
  </protectedRanges>
  <autoFilter ref="A5:L56"/>
  <mergeCells count="1">
    <mergeCell ref="K1:L1"/>
  </mergeCells>
  <conditionalFormatting sqref="I11:K14 I6:I10 K6:K10 I19:K21 I15:I18 K15:K18 I25:K26 I22:I24 K22:K24 I30:K30 I27:I29 K27:K29 I55:K55 I31:I54 K31:K54">
    <cfRule type="containsBlanks" dxfId="0" priority="1">
      <formula>LEN(TRIM(I6))=0</formula>
    </cfRule>
  </conditionalFormatting>
  <dataValidations count="1">
    <dataValidation type="decimal" operator="greaterThan" allowBlank="1" showInputMessage="1" showErrorMessage="1" sqref="I6:K55">
      <formula1>0</formula1>
    </dataValidation>
  </dataValidations>
  <pageMargins left="0.23622047244094491" right="0.23622047244094491" top="0.2" bottom="0.2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C21"/>
  <sheetViews>
    <sheetView showGridLines="0" showZeros="0" defaultGridColor="0" colorId="22" zoomScale="85" zoomScaleNormal="85" workbookViewId="0">
      <selection activeCell="C10" sqref="C10"/>
    </sheetView>
  </sheetViews>
  <sheetFormatPr defaultColWidth="0" defaultRowHeight="18" zeroHeight="1"/>
  <cols>
    <col min="1" max="1" width="15.42578125" style="5" customWidth="1"/>
    <col min="2" max="2" width="32.5703125" style="5" customWidth="1"/>
    <col min="3" max="3" width="44.140625" style="5" customWidth="1"/>
    <col min="4" max="16384" width="9.140625" style="1" hidden="1"/>
  </cols>
  <sheetData>
    <row r="1" spans="1:3" s="10" customFormat="1">
      <c r="A1" s="33" t="s">
        <v>60</v>
      </c>
      <c r="B1" s="32"/>
      <c r="C1" s="56" t="str">
        <f>CONCATENATE("Вхідний № ",RIGHT(LEFT(Документація!$B$23,10),3),"/_______")</f>
        <v>Вхідний № 684/_______</v>
      </c>
    </row>
    <row r="2" spans="1:3" s="10" customFormat="1">
      <c r="A2" s="34">
        <f>WORKDAY(Документація!$B$37,-1)</f>
        <v>43843</v>
      </c>
      <c r="B2" s="31"/>
      <c r="C2" s="13"/>
    </row>
    <row r="3" spans="1:3" s="10" customFormat="1">
      <c r="A3" s="5"/>
      <c r="B3" s="4"/>
      <c r="C3" s="13" t="s">
        <v>32</v>
      </c>
    </row>
    <row r="4" spans="1:3" ht="67.5" customHeight="1">
      <c r="A4" s="17" t="s">
        <v>0</v>
      </c>
      <c r="B4" s="128">
        <f>'Додаток 1'!$B$3</f>
        <v>0</v>
      </c>
      <c r="C4" s="128"/>
    </row>
    <row r="5" spans="1:3" ht="18" customHeight="1">
      <c r="A5" s="6"/>
      <c r="B5" s="129">
        <f>'Додаток 1'!$B$8</f>
        <v>0</v>
      </c>
      <c r="C5" s="129"/>
    </row>
    <row r="6" spans="1:3">
      <c r="A6" s="13" t="s">
        <v>31</v>
      </c>
      <c r="B6" s="129">
        <f>'Додаток 1'!$B$10</f>
        <v>0</v>
      </c>
      <c r="C6" s="129"/>
    </row>
    <row r="7" spans="1:3" s="2" customFormat="1" ht="18" customHeight="1">
      <c r="A7" s="27"/>
      <c r="B7" s="130">
        <f>'Додаток 1'!$B$11</f>
        <v>0</v>
      </c>
      <c r="C7" s="130"/>
    </row>
    <row r="8" spans="1:3" s="10" customFormat="1" ht="18" customHeight="1">
      <c r="A8" s="27"/>
      <c r="B8" s="129">
        <f>'Додаток 1'!$B$12</f>
        <v>0</v>
      </c>
      <c r="C8" s="129"/>
    </row>
    <row r="9" spans="1:3" s="10" customFormat="1" ht="18" customHeight="1">
      <c r="A9" s="14"/>
      <c r="B9" s="29"/>
      <c r="C9" s="30"/>
    </row>
    <row r="10" spans="1:3" s="3" customFormat="1" ht="161.25" customHeight="1">
      <c r="A10" s="14"/>
      <c r="B10" s="14"/>
      <c r="C10" s="14"/>
    </row>
    <row r="11" spans="1:3" s="2" customFormat="1">
      <c r="A11" s="6"/>
      <c r="B11" s="126" t="s">
        <v>20</v>
      </c>
      <c r="C11" s="126"/>
    </row>
    <row r="12" spans="1:3" ht="131.25" customHeight="1">
      <c r="A12" s="7"/>
      <c r="B12" s="127" t="str">
        <f>Документація!$B$3</f>
        <v>Друк та розміщення іміджевої реклами на фасадах на папері Блю-бек</v>
      </c>
      <c r="C12" s="127"/>
    </row>
    <row r="13" spans="1:3" s="10" customFormat="1" ht="143.25" customHeight="1">
      <c r="A13" s="7"/>
      <c r="B13" s="12"/>
      <c r="C13" s="12"/>
    </row>
    <row r="14" spans="1:3">
      <c r="B14" s="18" t="s">
        <v>1</v>
      </c>
      <c r="C14" s="10" t="s">
        <v>19</v>
      </c>
    </row>
    <row r="15" spans="1:3" s="3" customFormat="1">
      <c r="C15" s="10" t="s">
        <v>2</v>
      </c>
    </row>
    <row r="16" spans="1:3" s="3" customFormat="1">
      <c r="B16" s="5"/>
      <c r="C16" s="10" t="s">
        <v>53</v>
      </c>
    </row>
    <row r="17" spans="3:3">
      <c r="C17" s="10" t="s">
        <v>3</v>
      </c>
    </row>
    <row r="18" spans="3:3">
      <c r="C18" s="10" t="s">
        <v>4</v>
      </c>
    </row>
    <row r="19" spans="3:3">
      <c r="C19" s="10" t="str">
        <f>Документація!$B$23</f>
        <v>tender-684@foxtrot.ua</v>
      </c>
    </row>
    <row r="20" spans="3:3">
      <c r="C20" s="19" t="s">
        <v>42</v>
      </c>
    </row>
    <row r="21" spans="3:3" hidden="1"/>
  </sheetData>
  <sheetProtection password="C79F" sheet="1" objects="1" scenarios="1" selectLockedCells="1" selectUnlockedCells="1"/>
  <mergeCells count="7">
    <mergeCell ref="B11:C11"/>
    <mergeCell ref="B12:C12"/>
    <mergeCell ref="B4:C4"/>
    <mergeCell ref="B5:C5"/>
    <mergeCell ref="B6:C6"/>
    <mergeCell ref="B7:C7"/>
    <mergeCell ref="B8:C8"/>
  </mergeCells>
  <dataValidations count="1">
    <dataValidation allowBlank="1" showInputMessage="1" showErrorMessage="1" promptTitle="Заповнюється" prompt="Тендерним комітетом" sqref="C3 C1"/>
  </dataValidations>
  <hyperlinks>
    <hyperlink ref="C20" r:id="rId1"/>
  </hyperlinks>
  <pageMargins left="0.70866141732283472" right="0.31496062992125984" top="0.55118110236220474" bottom="0.55118110236220474" header="0" footer="0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Документація</vt:lpstr>
      <vt:lpstr>Додаток 1</vt:lpstr>
      <vt:lpstr>Додаток 2</vt:lpstr>
      <vt:lpstr>Титульний лист конверта</vt:lpstr>
      <vt:lpstr>'Додаток 2'!Заголовки_для_печати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2019-12-24T12:44:05Z</dcterms:modified>
</cp:coreProperties>
</file>