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10" yWindow="-45" windowWidth="15015" windowHeight="13980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1'!$A$23:$K$29</definedName>
    <definedName name="_xlnm.Print_Area" localSheetId="1">'Додаток 1'!$A:$K</definedName>
  </definedNames>
  <calcPr calcId="162913"/>
</workbook>
</file>

<file path=xl/calcChain.xml><?xml version="1.0" encoding="utf-8"?>
<calcChain xmlns="http://schemas.openxmlformats.org/spreadsheetml/2006/main">
  <c r="M26" i="3" l="1"/>
  <c r="J26" i="3"/>
  <c r="M28" i="3"/>
  <c r="J28" i="3"/>
  <c r="J25" i="3" l="1"/>
  <c r="J27" i="3"/>
  <c r="J29" i="3"/>
  <c r="J24" i="3"/>
  <c r="M25" i="3"/>
  <c r="M27" i="3"/>
  <c r="M29" i="3"/>
  <c r="M24" i="3"/>
  <c r="K30" i="3" l="1"/>
  <c r="J2" i="3" l="1"/>
  <c r="J1" i="3" s="1"/>
  <c r="A1" i="3" l="1"/>
  <c r="A2" i="3"/>
  <c r="N2" i="3" l="1"/>
  <c r="K1" i="3" s="1"/>
  <c r="N1" i="3"/>
</calcChain>
</file>

<file path=xl/sharedStrings.xml><?xml version="1.0" encoding="utf-8"?>
<sst xmlns="http://schemas.openxmlformats.org/spreadsheetml/2006/main" count="82" uniqueCount="82">
  <si>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</si>
  <si>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</si>
  <si>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</si>
  <si>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</si>
  <si>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</si>
  <si>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</si>
  <si>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</si>
  <si>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</si>
  <si>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</si>
  <si>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</si>
  <si>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</si>
  <si>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</si>
  <si>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</si>
  <si>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</si>
  <si>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</si>
  <si>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Найменування</t>
  </si>
  <si>
    <t>Всього сума закупівлі, грн. з ПДВ: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</si>
  <si>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</si>
  <si>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</si>
  <si>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</si>
  <si>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</si>
  <si>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</si>
  <si>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</si>
  <si>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</si>
  <si>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</si>
  <si>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</si>
  <si>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</si>
  <si>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</si>
  <si>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</si>
  <si>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</si>
  <si>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</si>
  <si>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</si>
  <si>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</si>
  <si>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</si>
  <si>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</si>
  <si>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</si>
  <si>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</si>
  <si>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</si>
  <si>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</si>
  <si>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</si>
  <si>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</si>
  <si>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</si>
  <si>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</si>
  <si>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</si>
  <si>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</si>
  <si>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</si>
  <si>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</si>
  <si>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</si>
  <si>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</si>
  <si>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</si>
  <si>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 xml:space="preserve">tender-GKF@foxtrot.kiev.ua
</t>
  </si>
  <si>
    <t>Група Компаній ФОКСТРОТ</t>
  </si>
  <si>
    <t>Бензин А-92</t>
  </si>
  <si>
    <t>Бензин А-95</t>
  </si>
  <si>
    <t>Дизельне пальне</t>
  </si>
  <si>
    <t>Газ пропан</t>
  </si>
  <si>
    <t>№
п/п</t>
  </si>
  <si>
    <t>Річна потреба, л</t>
  </si>
  <si>
    <t>ЮК</t>
  </si>
  <si>
    <t>Знижка
грн. за 1 л</t>
  </si>
  <si>
    <t>Ціна зі знижкою 
грн. з ПДВ за 1 л</t>
  </si>
  <si>
    <t>Зазначити кількість власних АЗС по Україні</t>
  </si>
  <si>
    <t>Зазначити можливу форму оплати (безготівкова авансова, оплата готівкою, тощо)</t>
  </si>
  <si>
    <t>Переможець укладає декілька договорів з юридичними особами Групи компаній Фокстрот на поставку будь-якого виду пального, що є предметом даної закупівлі, з урахуванням акцептованої знижки. Підтвердити</t>
  </si>
  <si>
    <t>Запропонована знижка має бути зафіксована в гривнях до повного виконання зобов'язань за Договором. Підтвердити</t>
  </si>
  <si>
    <t>Пальне</t>
  </si>
  <si>
    <t xml:space="preserve">Видача пального за талонами. Зазначити </t>
  </si>
  <si>
    <t>Видача пального за паливними картами. Зазначити</t>
  </si>
  <si>
    <t>tender-924@foxtrot.ua</t>
  </si>
  <si>
    <t>1. Зареєстровані на території України.</t>
  </si>
  <si>
    <t>Критерієм оцінки та вибору переможця є мінімальна вартість пропозиції.</t>
  </si>
  <si>
    <t>Умови Договору мають відповідати акцептованій пропозиції Учасника.</t>
  </si>
  <si>
    <t>ФТД
ТОВ "Сав Дистрибьюшн"</t>
  </si>
  <si>
    <t>DDG
ФОП Ісаєв К.К.</t>
  </si>
  <si>
    <t xml:space="preserve">DDG
ТОВ Профі Консалтинг  </t>
  </si>
  <si>
    <t>DDG
ФОП Панасюк</t>
  </si>
  <si>
    <t>Дизельне пальне Мустанг</t>
  </si>
  <si>
    <t>Бензин А-95 Мустанг</t>
  </si>
  <si>
    <t>ТОВ Престо
ФОП Донецький</t>
  </si>
  <si>
    <t>•  Адреси мережі АЗС у форматі Excel.</t>
  </si>
  <si>
    <t>DDG
ТОВ Гиппер Рентинг</t>
  </si>
  <si>
    <t>Ціна на стелі
грн. з ПДВ за 1 л
станом на
11.01.2022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</si>
</sst>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  <numFmt numFmtId="180" formatCode="_-* #,##0_р_._-;\-* #,##0_р_._-;_-* &quot;-&quot;??_р_._-;_-@_-"/>
    <numFmt numFmtId="181" formatCode="_-* #,##0.0000000_р_._-;\-* #,##0.0000000_р_._-;_-* &quot;-&quot;??_р_._-;_-@_-"/>
    <numFmt numFmtId="182" formatCode="[$-419]d\ mmm\ yy;@"/>
  </numFmts>
  <fonts count="4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rgb="FF7030A0"/>
      <name val="Cambria"/>
      <family val="1"/>
      <charset val="204"/>
      <scheme val="major"/>
    </font>
    <font>
      <sz val="7"/>
      <color rgb="FF7030A0"/>
      <name val="Cambria"/>
      <family val="1"/>
      <charset val="204"/>
      <scheme val="major"/>
    </font>
    <font>
      <b/>
      <sz val="11"/>
      <color rgb="FF7030A0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9"/>
      <color theme="1" tint="0.249977111117893"/>
      <name val="Cambria"/>
      <family val="1"/>
      <charset val="204"/>
      <scheme val="major"/>
    </font>
    <font>
      <b/>
      <sz val="10"/>
      <color theme="1" tint="0.249977111117893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37" fontId="17" fillId="4" borderId="8">
      <protection hidden="1"/>
    </xf>
    <xf numFmtId="37" fontId="17" fillId="4" borderId="8">
      <protection hidden="1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2" fontId="19" fillId="7" borderId="8">
      <alignment horizontal="right"/>
      <protection locked="0"/>
    </xf>
    <xf numFmtId="172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3" fontId="22" fillId="0" borderId="0">
      <alignment horizontal="left"/>
    </xf>
    <xf numFmtId="173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4" fontId="26" fillId="9" borderId="8">
      <alignment horizontal="right"/>
      <protection locked="0"/>
    </xf>
    <xf numFmtId="175" fontId="27" fillId="10" borderId="8">
      <alignment horizontal="right"/>
      <protection locked="0"/>
    </xf>
    <xf numFmtId="37" fontId="26" fillId="3" borderId="8">
      <alignment vertical="center"/>
      <protection hidden="1"/>
    </xf>
    <xf numFmtId="37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38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37" fontId="17" fillId="10" borderId="9">
      <alignment vertical="center"/>
      <protection hidden="1"/>
    </xf>
    <xf numFmtId="37" fontId="17" fillId="10" borderId="9">
      <alignment vertical="center"/>
      <protection hidden="1"/>
    </xf>
    <xf numFmtId="176" fontId="19" fillId="3" borderId="8">
      <alignment horizontal="right"/>
      <protection hidden="1"/>
    </xf>
    <xf numFmtId="176" fontId="17" fillId="4" borderId="8">
      <alignment horizontal="right"/>
      <protection hidden="1"/>
    </xf>
    <xf numFmtId="176" fontId="19" fillId="7" borderId="8">
      <alignment horizontal="right"/>
      <protection locked="0"/>
    </xf>
    <xf numFmtId="176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38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77" fontId="26" fillId="11" borderId="8">
      <alignment vertical="center"/>
      <protection locked="0"/>
    </xf>
    <xf numFmtId="178" fontId="27" fillId="4" borderId="8">
      <alignment vertical="center"/>
      <protection locked="0"/>
    </xf>
    <xf numFmtId="37" fontId="19" fillId="3" borderId="8">
      <alignment horizontal="center"/>
      <protection hidden="1"/>
    </xf>
    <xf numFmtId="37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38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38" fontId="31" fillId="4" borderId="14">
      <alignment vertical="center"/>
      <protection hidden="1"/>
    </xf>
    <xf numFmtId="38" fontId="31" fillId="4" borderId="14">
      <alignment vertical="center"/>
      <protection hidden="1"/>
    </xf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</cellStyleXfs>
  <cellXfs count="107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80" fontId="9" fillId="2" borderId="2" xfId="2" applyNumberFormat="1" applyFont="1" applyFill="1" applyBorder="1" applyAlignment="1">
      <alignment vertical="center"/>
    </xf>
    <xf numFmtId="181" fontId="9" fillId="0" borderId="0" xfId="2" applyNumberFormat="1" applyFont="1" applyFill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 indent="1"/>
    </xf>
    <xf numFmtId="0" fontId="10" fillId="2" borderId="6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41" fillId="2" borderId="0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top" wrapText="1"/>
    </xf>
    <xf numFmtId="0" fontId="43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left" vertical="center" indent="2"/>
    </xf>
    <xf numFmtId="164" fontId="10" fillId="0" borderId="2" xfId="2" applyFont="1" applyFill="1" applyBorder="1" applyAlignment="1" applyProtection="1">
      <alignment horizontal="right" vertical="center" wrapText="1" indent="2"/>
      <protection locked="0"/>
    </xf>
    <xf numFmtId="180" fontId="45" fillId="2" borderId="2" xfId="2" applyNumberFormat="1" applyFont="1" applyFill="1" applyBorder="1" applyAlignment="1">
      <alignment horizontal="left" vertical="center"/>
    </xf>
    <xf numFmtId="0" fontId="46" fillId="2" borderId="2" xfId="0" applyFont="1" applyFill="1" applyBorder="1" applyAlignment="1">
      <alignment horizontal="center" vertical="center" wrapText="1"/>
    </xf>
    <xf numFmtId="180" fontId="45" fillId="0" borderId="2" xfId="2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38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 indent="2"/>
    </xf>
    <xf numFmtId="0" fontId="11" fillId="0" borderId="4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15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182" fontId="40" fillId="0" borderId="1" xfId="0" applyNumberFormat="1" applyFont="1" applyFill="1" applyBorder="1" applyAlignment="1" applyProtection="1">
      <alignment horizontal="center" vertical="center" wrapText="1"/>
    </xf>
    <xf numFmtId="164" fontId="3" fillId="0" borderId="16" xfId="2" applyFont="1" applyFill="1" applyBorder="1" applyAlignment="1">
      <alignment horizontal="right" vertical="center" indent="4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167" fontId="15" fillId="0" borderId="6" xfId="2" applyNumberFormat="1" applyFont="1" applyFill="1" applyBorder="1" applyAlignment="1">
      <alignment horizontal="left" vertical="top" wrapText="1"/>
    </xf>
    <xf numFmtId="167" fontId="15" fillId="0" borderId="15" xfId="2" applyNumberFormat="1" applyFont="1" applyFill="1" applyBorder="1" applyAlignment="1">
      <alignment horizontal="left" vertical="top" wrapText="1"/>
    </xf>
    <xf numFmtId="167" fontId="15" fillId="0" borderId="7" xfId="2" applyNumberFormat="1" applyFont="1" applyFill="1" applyBorder="1" applyAlignment="1">
      <alignment horizontal="left" vertical="top" wrapText="1"/>
    </xf>
    <xf numFmtId="167" fontId="9" fillId="0" borderId="6" xfId="2" applyNumberFormat="1" applyFont="1" applyFill="1" applyBorder="1" applyAlignment="1">
      <alignment horizontal="left" vertical="center" wrapText="1"/>
    </xf>
    <xf numFmtId="167" fontId="9" fillId="0" borderId="15" xfId="2" applyNumberFormat="1" applyFont="1" applyFill="1" applyBorder="1" applyAlignment="1">
      <alignment horizontal="left" vertical="center" wrapText="1"/>
    </xf>
    <xf numFmtId="167" fontId="9" fillId="0" borderId="7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 indent="1"/>
    </xf>
    <xf numFmtId="49" fontId="9" fillId="0" borderId="15" xfId="2" applyNumberFormat="1" applyFont="1" applyFill="1" applyBorder="1" applyAlignment="1">
      <alignment horizontal="left" vertical="center" wrapText="1" indent="1"/>
    </xf>
    <xf numFmtId="49" fontId="9" fillId="0" borderId="7" xfId="2" applyNumberFormat="1" applyFont="1" applyFill="1" applyBorder="1" applyAlignment="1">
      <alignment horizontal="left" vertical="center" wrapText="1" indent="1"/>
    </xf>
    <xf numFmtId="0" fontId="9" fillId="2" borderId="1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165" fontId="47" fillId="0" borderId="4" xfId="0" applyNumberFormat="1" applyFont="1" applyFill="1" applyBorder="1" applyAlignment="1">
      <alignment horizontal="left" vertical="top" wrapText="1" indent="2"/>
    </xf>
    <xf numFmtId="165" fontId="48" fillId="0" borderId="3" xfId="0" applyNumberFormat="1" applyFont="1" applyFill="1" applyBorder="1" applyAlignment="1">
      <alignment horizontal="center" vertical="center" wrapTex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924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5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15" sqref="B15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62" t="s">
        <v>1</v>
      </c>
      <c r="B1" s="62"/>
      <c r="C1" s="30"/>
    </row>
    <row r="2" spans="1:3" ht="25.5" customHeight="1">
      <c r="A2" s="63" t="s">
        <v>17</v>
      </c>
      <c r="B2" s="31" t="s">
        <v>65</v>
      </c>
      <c r="C2" s="4"/>
    </row>
    <row r="3" spans="1:3" ht="28.5" customHeight="1">
      <c r="A3" s="64"/>
      <c r="B3" s="32" t="s">
        <v>30</v>
      </c>
    </row>
    <row r="4" spans="1:3" ht="14.25" customHeight="1">
      <c r="A4" s="63" t="s">
        <v>18</v>
      </c>
      <c r="B4" s="41" t="s">
        <v>51</v>
      </c>
    </row>
    <row r="5" spans="1:3" ht="28.5" customHeight="1">
      <c r="A5" s="65"/>
      <c r="B5" s="17" t="s">
        <v>48</v>
      </c>
    </row>
    <row r="6" spans="1:3" ht="28.5" customHeight="1">
      <c r="A6" s="64"/>
      <c r="B6" s="19" t="s">
        <v>50</v>
      </c>
    </row>
    <row r="7" spans="1:3" ht="14.25" customHeight="1">
      <c r="A7" s="66" t="s">
        <v>42</v>
      </c>
      <c r="B7" s="26" t="s">
        <v>46</v>
      </c>
    </row>
    <row r="8" spans="1:3" ht="14.25" customHeight="1">
      <c r="A8" s="67"/>
      <c r="B8" s="20" t="s">
        <v>68</v>
      </c>
    </row>
    <row r="9" spans="1:3" ht="14.25" customHeight="1">
      <c r="A9" s="67"/>
      <c r="B9" s="16" t="s">
        <v>43</v>
      </c>
    </row>
    <row r="10" spans="1:3" ht="14.25" customHeight="1">
      <c r="A10" s="67"/>
      <c r="B10" s="33" t="s">
        <v>31</v>
      </c>
    </row>
    <row r="11" spans="1:3" ht="28.5" customHeight="1">
      <c r="A11" s="67"/>
      <c r="B11" s="33" t="s">
        <v>45</v>
      </c>
    </row>
    <row r="12" spans="1:3" ht="14.25" customHeight="1">
      <c r="A12" s="67"/>
      <c r="B12" s="33" t="s">
        <v>79</v>
      </c>
    </row>
    <row r="13" spans="1:3" ht="14.25" customHeight="1">
      <c r="A13" s="67"/>
      <c r="B13" s="21" t="s">
        <v>19</v>
      </c>
    </row>
    <row r="14" spans="1:3" ht="14.25" customHeight="1">
      <c r="A14" s="29">
        <v>7</v>
      </c>
      <c r="B14" s="21" t="s">
        <v>20</v>
      </c>
    </row>
    <row r="15" spans="1:3" ht="14.25" customHeight="1">
      <c r="A15" s="63" t="s">
        <v>33</v>
      </c>
      <c r="B15" s="105">
        <v>44572</v>
      </c>
    </row>
    <row r="16" spans="1:3" ht="57" customHeight="1">
      <c r="A16" s="64"/>
      <c r="B16" s="24" t="s">
        <v>13</v>
      </c>
    </row>
    <row r="17" spans="1:2" ht="28.5" customHeight="1">
      <c r="A17" s="14" t="s">
        <v>32</v>
      </c>
      <c r="B17" s="18" t="s">
        <v>0</v>
      </c>
    </row>
    <row r="18" spans="1:2" ht="14.25" customHeight="1">
      <c r="A18" s="15"/>
      <c r="B18" s="27" t="s">
        <v>69</v>
      </c>
    </row>
    <row r="19" spans="1:2" ht="28.5" customHeight="1">
      <c r="A19" s="54" t="s">
        <v>34</v>
      </c>
      <c r="B19" s="60" t="s">
        <v>70</v>
      </c>
    </row>
    <row r="20" spans="1:2" ht="42.75" customHeight="1">
      <c r="A20" s="3" t="s">
        <v>35</v>
      </c>
      <c r="B20" s="25" t="s">
        <v>24</v>
      </c>
    </row>
    <row r="21" spans="1:2" ht="14.25" customHeight="1">
      <c r="A21" s="63" t="s">
        <v>36</v>
      </c>
      <c r="B21" s="18" t="s">
        <v>26</v>
      </c>
    </row>
    <row r="22" spans="1:2" ht="14.25" customHeight="1">
      <c r="A22" s="65"/>
      <c r="B22" s="27" t="s">
        <v>25</v>
      </c>
    </row>
    <row r="23" spans="1:2" ht="14.25" customHeight="1">
      <c r="A23" s="64"/>
      <c r="B23" s="27" t="s">
        <v>21</v>
      </c>
    </row>
    <row r="24" spans="1:2" ht="14.25" customHeight="1">
      <c r="A24" s="63" t="s">
        <v>37</v>
      </c>
      <c r="B24" s="18" t="s">
        <v>29</v>
      </c>
    </row>
    <row r="25" spans="1:2" ht="14.25" customHeight="1">
      <c r="A25" s="65"/>
      <c r="B25" s="27" t="s">
        <v>27</v>
      </c>
    </row>
    <row r="26" spans="1:2" ht="14.25" customHeight="1">
      <c r="A26" s="65"/>
      <c r="B26" s="27" t="s">
        <v>28</v>
      </c>
    </row>
    <row r="27" spans="1:2" ht="14.25" customHeight="1">
      <c r="A27" s="64"/>
      <c r="B27" s="28" t="s">
        <v>22</v>
      </c>
    </row>
    <row r="28" spans="1:2" ht="28.5" customHeight="1">
      <c r="A28" s="14" t="s">
        <v>38</v>
      </c>
      <c r="B28" s="25" t="s">
        <v>23</v>
      </c>
    </row>
    <row r="29" spans="1:2" ht="28.5" customHeight="1">
      <c r="A29" s="63" t="s">
        <v>39</v>
      </c>
      <c r="B29" s="22" t="s">
        <v>41</v>
      </c>
    </row>
    <row r="30" spans="1:2" ht="14.25" customHeight="1">
      <c r="A30" s="64"/>
      <c r="B30" s="23" t="s">
        <v>12</v>
      </c>
    </row>
    <row r="31" spans="1:2" ht="28.5" customHeight="1">
      <c r="A31" s="3" t="s">
        <v>40</v>
      </c>
      <c r="B31" s="24" t="s">
        <v>71</v>
      </c>
    </row>
    <row r="32" spans="1: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</sheetData>
  <mergeCells count="8">
    <mergeCell ref="A1:B1"/>
    <mergeCell ref="A2:A3"/>
    <mergeCell ref="A24:A27"/>
    <mergeCell ref="A29:A30"/>
    <mergeCell ref="A21:A23"/>
    <mergeCell ref="A4:A6"/>
    <mergeCell ref="A15:A16"/>
    <mergeCell ref="A7:A13"/>
  </mergeCells>
  <conditionalFormatting sqref="B15">
    <cfRule type="containsBlanks" dxfId="4" priority="1">
      <formula>LEN(TRIM(B15))=0</formula>
    </cfRule>
  </conditionalFormatting>
  <hyperlinks>
    <hyperlink ref="B30" r:id="rId1"/>
    <hyperlink ref="B8" r:id="rId2"/>
    <hyperlink ref="B6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6"/>
  <sheetViews>
    <sheetView showGridLines="0" showZeros="0" defaultGridColor="0" colorId="22" zoomScaleNormal="100" workbookViewId="0">
      <pane xSplit="10" ySplit="3" topLeftCell="K4" activePane="bottomRight" state="frozen"/>
      <selection pane="topRight" activeCell="D1" sqref="D1"/>
      <selection pane="bottomLeft" activeCell="A4" sqref="A4"/>
      <selection pane="bottomRight" activeCell="K23" sqref="K23"/>
    </sheetView>
  </sheetViews>
  <sheetFormatPr defaultRowHeight="12.75" outlineLevelCol="1"/>
  <cols>
    <col min="1" max="1" width="3.7109375" style="36" customWidth="1"/>
    <col min="2" max="2" width="37" style="7" customWidth="1"/>
    <col min="3" max="9" width="11.28515625" style="7" hidden="1" customWidth="1" outlineLevel="1"/>
    <col min="10" max="10" width="11.28515625" style="7" customWidth="1" collapsed="1"/>
    <col min="11" max="13" width="16.140625" style="8" customWidth="1"/>
    <col min="14" max="14" width="40.85546875" style="6" customWidth="1"/>
    <col min="15" max="15" width="9.140625" style="6"/>
    <col min="16" max="16" width="11.5703125" style="6" bestFit="1" customWidth="1"/>
    <col min="17" max="17" width="13.140625" style="6" bestFit="1" customWidth="1"/>
    <col min="18" max="18" width="10.5703125" style="6" bestFit="1" customWidth="1"/>
    <col min="19" max="16384" width="9.140625" style="6"/>
  </cols>
  <sheetData>
    <row r="1" spans="1:14" ht="28.5" customHeight="1">
      <c r="A1" s="71" t="str">
        <f>IF($K$3=0,"Додаток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71"/>
      <c r="C1" s="71"/>
      <c r="D1" s="71"/>
      <c r="E1" s="71"/>
      <c r="F1" s="56"/>
      <c r="G1" s="56"/>
      <c r="H1" s="56"/>
      <c r="I1" s="56"/>
      <c r="J1" s="42" t="str">
        <f>IF($J$2&gt;1,"Кількість пропозицій","")</f>
        <v/>
      </c>
      <c r="K1" s="88" t="str">
        <f>IFERROR(_xlfn.RANK.AVG(K2,$K$2:$AD$2,1),"")</f>
        <v/>
      </c>
      <c r="L1" s="88"/>
      <c r="M1" s="88"/>
      <c r="N1" s="5" t="str">
        <f>IF($K$3=0,"Змінювати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14" s="2" customFormat="1" ht="25.5" customHeight="1">
      <c r="A2" s="70" t="str">
        <f>Документація!$B$2</f>
        <v>Пальне</v>
      </c>
      <c r="B2" s="70"/>
      <c r="C2" s="45"/>
      <c r="D2" s="45"/>
      <c r="E2" s="45"/>
      <c r="F2" s="55"/>
      <c r="G2" s="55"/>
      <c r="H2" s="55"/>
      <c r="I2" s="55"/>
      <c r="J2" s="43">
        <f>IF(COUNTA($K$3:V$3)&gt;1,COUNTA($K$3:V$3),0)</f>
        <v>0</v>
      </c>
      <c r="K2" s="89"/>
      <c r="L2" s="89"/>
      <c r="M2" s="89"/>
      <c r="N2" s="5" t="str">
        <f>IF($K$3=0,"Поля для заповнення промарковано кольором.","")</f>
        <v>Поля для заповнення промарковано кольором.</v>
      </c>
    </row>
    <row r="3" spans="1:14" s="2" customFormat="1" ht="25.5" customHeight="1">
      <c r="A3" s="37"/>
      <c r="B3" s="74" t="s">
        <v>2</v>
      </c>
      <c r="C3" s="74"/>
      <c r="D3" s="74"/>
      <c r="E3" s="74"/>
      <c r="F3" s="74"/>
      <c r="G3" s="74"/>
      <c r="H3" s="74"/>
      <c r="I3" s="74"/>
      <c r="J3" s="75"/>
      <c r="K3" s="85"/>
      <c r="L3" s="86"/>
      <c r="M3" s="87"/>
      <c r="N3" s="44"/>
    </row>
    <row r="4" spans="1:14" s="2" customFormat="1" ht="12.75" customHeight="1">
      <c r="A4" s="38"/>
      <c r="B4" s="72" t="s">
        <v>44</v>
      </c>
      <c r="C4" s="72"/>
      <c r="D4" s="72"/>
      <c r="E4" s="72"/>
      <c r="F4" s="72"/>
      <c r="G4" s="72"/>
      <c r="H4" s="72"/>
      <c r="I4" s="72"/>
      <c r="J4" s="73"/>
      <c r="K4" s="76"/>
      <c r="L4" s="77"/>
      <c r="M4" s="78"/>
    </row>
    <row r="5" spans="1:14" s="2" customFormat="1" ht="12.75" customHeight="1">
      <c r="A5" s="38"/>
      <c r="B5" s="72" t="s">
        <v>3</v>
      </c>
      <c r="C5" s="72"/>
      <c r="D5" s="72"/>
      <c r="E5" s="72"/>
      <c r="F5" s="72"/>
      <c r="G5" s="72"/>
      <c r="H5" s="72"/>
      <c r="I5" s="72"/>
      <c r="J5" s="73"/>
      <c r="K5" s="76"/>
      <c r="L5" s="77"/>
      <c r="M5" s="78"/>
    </row>
    <row r="6" spans="1:14" s="2" customFormat="1" ht="12.75" customHeight="1">
      <c r="A6" s="38"/>
      <c r="B6" s="72" t="s">
        <v>4</v>
      </c>
      <c r="C6" s="72"/>
      <c r="D6" s="72"/>
      <c r="E6" s="72"/>
      <c r="F6" s="72"/>
      <c r="G6" s="72"/>
      <c r="H6" s="72"/>
      <c r="I6" s="72"/>
      <c r="J6" s="73"/>
      <c r="K6" s="79"/>
      <c r="L6" s="80"/>
      <c r="M6" s="81"/>
    </row>
    <row r="7" spans="1:14" s="2" customFormat="1" ht="12.75" customHeight="1">
      <c r="A7" s="38"/>
      <c r="B7" s="72" t="s">
        <v>5</v>
      </c>
      <c r="C7" s="72"/>
      <c r="D7" s="72"/>
      <c r="E7" s="72"/>
      <c r="F7" s="72"/>
      <c r="G7" s="72"/>
      <c r="H7" s="72"/>
      <c r="I7" s="72"/>
      <c r="J7" s="73"/>
      <c r="K7" s="76"/>
      <c r="L7" s="77"/>
      <c r="M7" s="78"/>
    </row>
    <row r="8" spans="1:14" s="2" customFormat="1" ht="12.75" customHeight="1">
      <c r="A8" s="38"/>
      <c r="B8" s="72" t="s">
        <v>6</v>
      </c>
      <c r="C8" s="72"/>
      <c r="D8" s="72"/>
      <c r="E8" s="72"/>
      <c r="F8" s="72"/>
      <c r="G8" s="72"/>
      <c r="H8" s="72"/>
      <c r="I8" s="72"/>
      <c r="J8" s="73"/>
      <c r="K8" s="76"/>
      <c r="L8" s="77"/>
      <c r="M8" s="78"/>
    </row>
    <row r="9" spans="1:14" s="2" customFormat="1" ht="12.75" customHeight="1">
      <c r="A9" s="38"/>
      <c r="B9" s="72" t="s">
        <v>11</v>
      </c>
      <c r="C9" s="72"/>
      <c r="D9" s="72"/>
      <c r="E9" s="72"/>
      <c r="F9" s="72"/>
      <c r="G9" s="72"/>
      <c r="H9" s="72"/>
      <c r="I9" s="72"/>
      <c r="J9" s="73"/>
      <c r="K9" s="79"/>
      <c r="L9" s="80"/>
      <c r="M9" s="81"/>
    </row>
    <row r="10" spans="1:14" s="2" customFormat="1" ht="12.75" customHeight="1">
      <c r="A10" s="38"/>
      <c r="B10" s="72" t="s">
        <v>7</v>
      </c>
      <c r="C10" s="72"/>
      <c r="D10" s="72"/>
      <c r="E10" s="72"/>
      <c r="F10" s="72"/>
      <c r="G10" s="72"/>
      <c r="H10" s="72"/>
      <c r="I10" s="72"/>
      <c r="J10" s="73"/>
      <c r="K10" s="76"/>
      <c r="L10" s="77"/>
      <c r="M10" s="78"/>
    </row>
    <row r="11" spans="1:14" s="2" customFormat="1" ht="12.75" customHeight="1">
      <c r="A11" s="38"/>
      <c r="B11" s="72" t="s">
        <v>8</v>
      </c>
      <c r="C11" s="72"/>
      <c r="D11" s="72"/>
      <c r="E11" s="72"/>
      <c r="F11" s="72"/>
      <c r="G11" s="72"/>
      <c r="H11" s="72"/>
      <c r="I11" s="72"/>
      <c r="J11" s="73"/>
      <c r="K11" s="79"/>
      <c r="L11" s="80"/>
      <c r="M11" s="81"/>
    </row>
    <row r="12" spans="1:14" s="2" customFormat="1" ht="12.75" customHeight="1">
      <c r="A12" s="38"/>
      <c r="B12" s="72" t="s">
        <v>9</v>
      </c>
      <c r="C12" s="72"/>
      <c r="D12" s="72"/>
      <c r="E12" s="72"/>
      <c r="F12" s="72"/>
      <c r="G12" s="72"/>
      <c r="H12" s="72"/>
      <c r="I12" s="72"/>
      <c r="J12" s="73"/>
      <c r="K12" s="82"/>
      <c r="L12" s="83"/>
      <c r="M12" s="84"/>
    </row>
    <row r="13" spans="1:14" s="2" customFormat="1" ht="12.75" customHeight="1">
      <c r="A13" s="38"/>
      <c r="B13" s="72" t="s">
        <v>14</v>
      </c>
      <c r="C13" s="72"/>
      <c r="D13" s="72"/>
      <c r="E13" s="72"/>
      <c r="F13" s="72"/>
      <c r="G13" s="72"/>
      <c r="H13" s="72"/>
      <c r="I13" s="72"/>
      <c r="J13" s="73"/>
      <c r="K13" s="97"/>
      <c r="L13" s="98"/>
      <c r="M13" s="99"/>
    </row>
    <row r="14" spans="1:14" s="2" customFormat="1" ht="12.75" customHeight="1">
      <c r="A14" s="38"/>
      <c r="B14" s="72" t="s">
        <v>47</v>
      </c>
      <c r="C14" s="72"/>
      <c r="D14" s="72"/>
      <c r="E14" s="72"/>
      <c r="F14" s="72"/>
      <c r="G14" s="72"/>
      <c r="H14" s="72"/>
      <c r="I14" s="72"/>
      <c r="J14" s="73"/>
      <c r="K14" s="97"/>
      <c r="L14" s="98"/>
      <c r="M14" s="99"/>
    </row>
    <row r="15" spans="1:14" s="2" customFormat="1" ht="12.75" customHeight="1">
      <c r="A15" s="38"/>
      <c r="B15" s="72" t="s">
        <v>10</v>
      </c>
      <c r="C15" s="72"/>
      <c r="D15" s="72"/>
      <c r="E15" s="72"/>
      <c r="F15" s="72"/>
      <c r="G15" s="72"/>
      <c r="H15" s="72"/>
      <c r="I15" s="72"/>
      <c r="J15" s="73"/>
      <c r="K15" s="100"/>
      <c r="L15" s="101"/>
      <c r="M15" s="102"/>
    </row>
    <row r="16" spans="1:14" s="2" customFormat="1" ht="12.75" customHeight="1">
      <c r="A16" s="35"/>
      <c r="B16" s="103" t="s">
        <v>49</v>
      </c>
      <c r="C16" s="103"/>
      <c r="D16" s="103"/>
      <c r="E16" s="103"/>
      <c r="F16" s="103"/>
      <c r="G16" s="103"/>
      <c r="H16" s="103"/>
      <c r="I16" s="103"/>
      <c r="J16" s="104"/>
      <c r="K16" s="94"/>
      <c r="L16" s="95"/>
      <c r="M16" s="96"/>
    </row>
    <row r="17" spans="1:14" s="2" customFormat="1" ht="12.75" customHeight="1">
      <c r="A17" s="38"/>
      <c r="B17" s="68" t="s">
        <v>67</v>
      </c>
      <c r="C17" s="68"/>
      <c r="D17" s="68"/>
      <c r="E17" s="68"/>
      <c r="F17" s="68"/>
      <c r="G17" s="68"/>
      <c r="H17" s="68"/>
      <c r="I17" s="68"/>
      <c r="J17" s="69"/>
      <c r="K17" s="94"/>
      <c r="L17" s="95"/>
      <c r="M17" s="96"/>
    </row>
    <row r="18" spans="1:14" s="2" customFormat="1" ht="12.75" customHeight="1">
      <c r="A18" s="38"/>
      <c r="B18" s="68" t="s">
        <v>66</v>
      </c>
      <c r="C18" s="68"/>
      <c r="D18" s="68"/>
      <c r="E18" s="68"/>
      <c r="F18" s="68"/>
      <c r="G18" s="68"/>
      <c r="H18" s="68"/>
      <c r="I18" s="68"/>
      <c r="J18" s="69"/>
      <c r="K18" s="94"/>
      <c r="L18" s="95"/>
      <c r="M18" s="96"/>
    </row>
    <row r="19" spans="1:14" s="2" customFormat="1" ht="12.75" customHeight="1">
      <c r="A19" s="38"/>
      <c r="B19" s="68" t="s">
        <v>61</v>
      </c>
      <c r="C19" s="68"/>
      <c r="D19" s="68"/>
      <c r="E19" s="68"/>
      <c r="F19" s="68"/>
      <c r="G19" s="68"/>
      <c r="H19" s="68"/>
      <c r="I19" s="68"/>
      <c r="J19" s="69"/>
      <c r="K19" s="94"/>
      <c r="L19" s="95"/>
      <c r="M19" s="96"/>
    </row>
    <row r="20" spans="1:14" s="2" customFormat="1" ht="25.5" customHeight="1">
      <c r="A20" s="35"/>
      <c r="B20" s="68" t="s">
        <v>62</v>
      </c>
      <c r="C20" s="68"/>
      <c r="D20" s="68"/>
      <c r="E20" s="68"/>
      <c r="F20" s="68"/>
      <c r="G20" s="68"/>
      <c r="H20" s="68"/>
      <c r="I20" s="68"/>
      <c r="J20" s="69"/>
      <c r="K20" s="94"/>
      <c r="L20" s="95"/>
      <c r="M20" s="96"/>
    </row>
    <row r="21" spans="1:14" ht="51" customHeight="1">
      <c r="A21" s="34"/>
      <c r="B21" s="68" t="s">
        <v>63</v>
      </c>
      <c r="C21" s="68"/>
      <c r="D21" s="68"/>
      <c r="E21" s="68"/>
      <c r="F21" s="68"/>
      <c r="G21" s="68"/>
      <c r="H21" s="68"/>
      <c r="I21" s="68"/>
      <c r="J21" s="69"/>
      <c r="K21" s="91"/>
      <c r="L21" s="92"/>
      <c r="M21" s="93"/>
      <c r="N21" s="2"/>
    </row>
    <row r="22" spans="1:14" ht="38.25" customHeight="1">
      <c r="A22" s="34"/>
      <c r="B22" s="68" t="s">
        <v>64</v>
      </c>
      <c r="C22" s="68"/>
      <c r="D22" s="68"/>
      <c r="E22" s="68"/>
      <c r="F22" s="68"/>
      <c r="G22" s="68"/>
      <c r="H22" s="68"/>
      <c r="I22" s="68"/>
      <c r="J22" s="69"/>
      <c r="K22" s="91"/>
      <c r="L22" s="92"/>
      <c r="M22" s="93"/>
      <c r="N22" s="2"/>
    </row>
    <row r="23" spans="1:14" ht="51" customHeight="1">
      <c r="A23" s="57" t="s">
        <v>56</v>
      </c>
      <c r="B23" s="59" t="s">
        <v>15</v>
      </c>
      <c r="C23" s="52" t="s">
        <v>58</v>
      </c>
      <c r="D23" s="52" t="s">
        <v>78</v>
      </c>
      <c r="E23" s="61" t="s">
        <v>80</v>
      </c>
      <c r="F23" s="61" t="s">
        <v>73</v>
      </c>
      <c r="G23" s="61" t="s">
        <v>74</v>
      </c>
      <c r="H23" s="61" t="s">
        <v>75</v>
      </c>
      <c r="I23" s="61" t="s">
        <v>72</v>
      </c>
      <c r="J23" s="58" t="s">
        <v>57</v>
      </c>
      <c r="K23" s="106" t="s">
        <v>81</v>
      </c>
      <c r="L23" s="46" t="s">
        <v>59</v>
      </c>
      <c r="M23" s="46" t="s">
        <v>60</v>
      </c>
    </row>
    <row r="24" spans="1:14" ht="22.5" customHeight="1">
      <c r="A24" s="39">
        <v>1</v>
      </c>
      <c r="B24" s="49" t="s">
        <v>52</v>
      </c>
      <c r="C24" s="51">
        <v>0</v>
      </c>
      <c r="D24" s="51">
        <v>40000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12">
        <f t="shared" ref="J24:J29" si="0">SUM(C24:I24)</f>
        <v>40000</v>
      </c>
      <c r="K24" s="50"/>
      <c r="L24" s="50"/>
      <c r="M24" s="50">
        <f>K24-L24</f>
        <v>0</v>
      </c>
      <c r="N24" s="47"/>
    </row>
    <row r="25" spans="1:14" ht="22.5" customHeight="1">
      <c r="A25" s="39">
        <v>2</v>
      </c>
      <c r="B25" s="49" t="s">
        <v>53</v>
      </c>
      <c r="C25" s="51">
        <v>65000</v>
      </c>
      <c r="D25" s="53">
        <v>3000</v>
      </c>
      <c r="E25" s="53">
        <v>14000</v>
      </c>
      <c r="F25" s="53">
        <v>2000</v>
      </c>
      <c r="G25" s="53">
        <v>0</v>
      </c>
      <c r="H25" s="53">
        <v>3500</v>
      </c>
      <c r="I25" s="53">
        <v>21850</v>
      </c>
      <c r="J25" s="12">
        <f t="shared" si="0"/>
        <v>109350</v>
      </c>
      <c r="K25" s="50"/>
      <c r="L25" s="50"/>
      <c r="M25" s="50">
        <f t="shared" ref="M25:M29" si="1">K25-L25</f>
        <v>0</v>
      </c>
      <c r="N25" s="47"/>
    </row>
    <row r="26" spans="1:14" ht="22.5" customHeight="1">
      <c r="A26" s="39">
        <v>3</v>
      </c>
      <c r="B26" s="49" t="s">
        <v>77</v>
      </c>
      <c r="C26" s="51">
        <v>0</v>
      </c>
      <c r="D26" s="53">
        <v>0</v>
      </c>
      <c r="E26" s="53">
        <v>0</v>
      </c>
      <c r="F26" s="53">
        <v>0</v>
      </c>
      <c r="G26" s="53">
        <v>0</v>
      </c>
      <c r="H26" s="53">
        <v>1000</v>
      </c>
      <c r="I26" s="53">
        <v>750</v>
      </c>
      <c r="J26" s="12">
        <f t="shared" si="0"/>
        <v>1750</v>
      </c>
      <c r="K26" s="50"/>
      <c r="L26" s="50"/>
      <c r="M26" s="50">
        <f t="shared" ref="M26" si="2">K26-L26</f>
        <v>0</v>
      </c>
      <c r="N26" s="47"/>
    </row>
    <row r="27" spans="1:14" ht="22.5" customHeight="1">
      <c r="A27" s="39">
        <v>4</v>
      </c>
      <c r="B27" s="49" t="s">
        <v>54</v>
      </c>
      <c r="C27" s="51">
        <v>1050000</v>
      </c>
      <c r="D27" s="51">
        <v>750000</v>
      </c>
      <c r="E27" s="53">
        <v>8000</v>
      </c>
      <c r="F27" s="53">
        <v>0</v>
      </c>
      <c r="G27" s="53">
        <v>1000</v>
      </c>
      <c r="H27" s="53">
        <v>2000</v>
      </c>
      <c r="I27" s="53">
        <v>5000</v>
      </c>
      <c r="J27" s="12">
        <f t="shared" si="0"/>
        <v>1816000</v>
      </c>
      <c r="K27" s="50"/>
      <c r="L27" s="50"/>
      <c r="M27" s="50">
        <f t="shared" si="1"/>
        <v>0</v>
      </c>
      <c r="N27" s="47"/>
    </row>
    <row r="28" spans="1:14" ht="22.5" customHeight="1">
      <c r="A28" s="39">
        <v>5</v>
      </c>
      <c r="B28" s="49" t="s">
        <v>76</v>
      </c>
      <c r="C28" s="51">
        <v>0</v>
      </c>
      <c r="D28" s="51">
        <v>0</v>
      </c>
      <c r="E28" s="53">
        <v>0</v>
      </c>
      <c r="F28" s="53">
        <v>2000</v>
      </c>
      <c r="G28" s="53">
        <v>0</v>
      </c>
      <c r="H28" s="53">
        <v>2000</v>
      </c>
      <c r="I28" s="53">
        <v>0</v>
      </c>
      <c r="J28" s="12">
        <f t="shared" si="0"/>
        <v>4000</v>
      </c>
      <c r="K28" s="50"/>
      <c r="L28" s="50"/>
      <c r="M28" s="50">
        <f t="shared" ref="M28" si="3">K28-L28</f>
        <v>0</v>
      </c>
      <c r="N28" s="47"/>
    </row>
    <row r="29" spans="1:14" ht="22.5" customHeight="1">
      <c r="A29" s="39">
        <v>6</v>
      </c>
      <c r="B29" s="49" t="s">
        <v>55</v>
      </c>
      <c r="C29" s="51">
        <v>20000</v>
      </c>
      <c r="D29" s="51">
        <v>125000</v>
      </c>
      <c r="E29" s="53">
        <v>0</v>
      </c>
      <c r="F29" s="53">
        <v>0</v>
      </c>
      <c r="G29" s="53">
        <v>0</v>
      </c>
      <c r="H29" s="53">
        <v>500</v>
      </c>
      <c r="I29" s="53">
        <v>5800</v>
      </c>
      <c r="J29" s="12">
        <f t="shared" si="0"/>
        <v>151300</v>
      </c>
      <c r="K29" s="50"/>
      <c r="L29" s="50"/>
      <c r="M29" s="50">
        <f t="shared" si="1"/>
        <v>0</v>
      </c>
      <c r="N29" s="47"/>
    </row>
    <row r="30" spans="1:14" s="10" customFormat="1" ht="22.5" customHeight="1">
      <c r="A30" s="40"/>
      <c r="B30" s="9"/>
      <c r="C30" s="9"/>
      <c r="D30" s="9"/>
      <c r="E30" s="9"/>
      <c r="F30" s="9"/>
      <c r="G30" s="9"/>
      <c r="H30" s="9"/>
      <c r="I30" s="9"/>
      <c r="J30" s="11" t="s">
        <v>16</v>
      </c>
      <c r="K30" s="90">
        <f>SUMPRODUCT($J24:$J29,M24:M29)</f>
        <v>0</v>
      </c>
      <c r="L30" s="90"/>
      <c r="M30" s="90"/>
      <c r="N30" s="48"/>
    </row>
    <row r="31" spans="1:14" ht="12.75" customHeight="1"/>
    <row r="32" spans="1:14" ht="12.75" customHeight="1"/>
    <row r="33" spans="11:13" ht="12.75" customHeight="1"/>
    <row r="34" spans="11:13">
      <c r="K34" s="13"/>
      <c r="L34" s="13"/>
      <c r="M34" s="13"/>
    </row>
    <row r="35" spans="11:13" ht="12.75" customHeight="1"/>
    <row r="36" spans="11:13" ht="12.75" customHeight="1"/>
  </sheetData>
  <sheetProtection algorithmName="SHA-512" hashValue="9bPipv68LKjdJm8frn2FmvktO9+swDpqtWS+3U+B+yjkKCp+qDJ52fB0jh//bd8kJMzIBNAIjsRWyFk+AekYqA==" saltValue="dxVEJrqVZjkZ3TQPphavgA==" spinCount="100000" sheet="1" objects="1" scenarios="1" formatCells="0" formatColumns="0" formatRows="0" autoFilter="0"/>
  <protectedRanges>
    <protectedRange sqref="K1:M1048576" name="Диапазон1"/>
  </protectedRanges>
  <mergeCells count="45">
    <mergeCell ref="B16:J16"/>
    <mergeCell ref="K1:M1"/>
    <mergeCell ref="K2:M2"/>
    <mergeCell ref="K30:M30"/>
    <mergeCell ref="K22:M22"/>
    <mergeCell ref="K17:M17"/>
    <mergeCell ref="K19:M19"/>
    <mergeCell ref="K20:M20"/>
    <mergeCell ref="K21:M21"/>
    <mergeCell ref="K13:M13"/>
    <mergeCell ref="K14:M14"/>
    <mergeCell ref="K15:M15"/>
    <mergeCell ref="K16:M16"/>
    <mergeCell ref="K18:M18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B11:J11"/>
    <mergeCell ref="B12:J12"/>
    <mergeCell ref="B13:J13"/>
    <mergeCell ref="B14:J14"/>
    <mergeCell ref="B15:J15"/>
    <mergeCell ref="B18:J18"/>
    <mergeCell ref="B22:J22"/>
    <mergeCell ref="B19:J19"/>
    <mergeCell ref="A2:B2"/>
    <mergeCell ref="A1:E1"/>
    <mergeCell ref="B6:J6"/>
    <mergeCell ref="B7:J7"/>
    <mergeCell ref="B8:J8"/>
    <mergeCell ref="B17:J17"/>
    <mergeCell ref="B20:J20"/>
    <mergeCell ref="B21:J21"/>
    <mergeCell ref="B3:J3"/>
    <mergeCell ref="B4:J4"/>
    <mergeCell ref="B5:J5"/>
    <mergeCell ref="B9:J9"/>
    <mergeCell ref="B10:J10"/>
  </mergeCells>
  <conditionalFormatting sqref="K24:M25 K3:K17 K19:K22 K29:M29 K27:M27">
    <cfRule type="containsBlanks" dxfId="3" priority="33">
      <formula>LEN(TRIM(K3))=0</formula>
    </cfRule>
  </conditionalFormatting>
  <conditionalFormatting sqref="K18">
    <cfRule type="containsBlanks" dxfId="2" priority="3">
      <formula>LEN(TRIM(K18))=0</formula>
    </cfRule>
  </conditionalFormatting>
  <conditionalFormatting sqref="K28:M28">
    <cfRule type="containsBlanks" dxfId="1" priority="2">
      <formula>LEN(TRIM(K28))=0</formula>
    </cfRule>
  </conditionalFormatting>
  <conditionalFormatting sqref="K26:M26">
    <cfRule type="containsBlanks" dxfId="0" priority="1">
      <formula>LEN(TRIM(K26))=0</formula>
    </cfRule>
  </conditionalFormatting>
  <dataValidations count="2">
    <dataValidation allowBlank="1" showInputMessage="1" showErrorMessage="1" promptTitle="Дата отримання пропозиції" prompt="Заповнюється Тендерним комітетом" sqref="K2"/>
    <dataValidation allowBlank="1" showInputMessage="1" showErrorMessage="1" promptTitle="Вхідний № пропозиції" prompt="Заповнюється Тендерним комітетом_x000a_Кожна наступна ітерація нумерується знаком після коми:_x000a_ ,1; ,2; ..." sqref="K1"/>
  </dataValidations>
  <pageMargins left="0.28000000000000003" right="0.2" top="0.2" bottom="0.36" header="0.19685039370078741" footer="0.19685039370078741"/>
  <pageSetup paperSize="9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2022-01-05T08:56:04Z</dcterms:modified>
</cp:coreProperties>
</file>