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0B491DD3-FE0E-41CC-A171-A06EACE8A31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кументація" sheetId="3" r:id="rId1"/>
    <sheet name="Додаток 1" sheetId="2" r:id="rId2"/>
    <sheet name="Додаток 2" sheetId="1" r:id="rId3"/>
  </sheets>
  <definedNames>
    <definedName name="_xlnm.Print_Titles" localSheetId="2">'Додаток 2'!$B:$B</definedName>
    <definedName name="_xlnm.Print_Area" localSheetId="1">'Додаток 1'!$A$1:$B$22</definedName>
    <definedName name="_xlnm.Print_Area" localSheetId="2">'Додаток 2'!$A$1:$BA$12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 l="1"/>
  <c r="AN5" i="1" l="1"/>
  <c r="AP5" i="1" l="1"/>
  <c r="AO5" i="1"/>
  <c r="BA6" i="1" l="1"/>
  <c r="BA7" i="1"/>
  <c r="BA8" i="1"/>
  <c r="BA9" i="1"/>
  <c r="BA10" i="1"/>
  <c r="BA11" i="1"/>
  <c r="BA12" i="1"/>
  <c r="AZ6" i="1"/>
  <c r="AZ7" i="1"/>
  <c r="AZ8" i="1"/>
  <c r="AZ9" i="1"/>
  <c r="AZ10" i="1"/>
  <c r="AZ11" i="1"/>
  <c r="AZ12" i="1"/>
  <c r="AY6" i="1"/>
  <c r="AY7" i="1"/>
  <c r="AY8" i="1"/>
  <c r="AY9" i="1"/>
  <c r="AY10" i="1"/>
  <c r="AY11" i="1"/>
  <c r="AY12" i="1"/>
  <c r="AX6" i="1"/>
  <c r="AX7" i="1"/>
  <c r="AX8" i="1"/>
  <c r="AX9" i="1"/>
  <c r="AX10" i="1"/>
  <c r="AX11" i="1"/>
  <c r="AX12" i="1"/>
  <c r="AW6" i="1"/>
  <c r="AW7" i="1"/>
  <c r="AW8" i="1"/>
  <c r="AW9" i="1"/>
  <c r="AW10" i="1"/>
  <c r="AW11" i="1"/>
  <c r="AW12" i="1"/>
  <c r="AV6" i="1"/>
  <c r="AV7" i="1"/>
  <c r="AV8" i="1"/>
  <c r="AV9" i="1"/>
  <c r="AV10" i="1"/>
  <c r="AV11" i="1"/>
  <c r="AV12" i="1"/>
  <c r="AU6" i="1"/>
  <c r="AU7" i="1"/>
  <c r="AU8" i="1"/>
  <c r="AU9" i="1"/>
  <c r="AU10" i="1"/>
  <c r="AU11" i="1"/>
  <c r="AU12" i="1"/>
  <c r="AT6" i="1"/>
  <c r="AT7" i="1"/>
  <c r="AT8" i="1"/>
  <c r="AT9" i="1"/>
  <c r="AT10" i="1"/>
  <c r="AT11" i="1"/>
  <c r="AT12" i="1"/>
  <c r="AS6" i="1"/>
  <c r="AS7" i="1"/>
  <c r="AS8" i="1"/>
  <c r="AS9" i="1"/>
  <c r="AS10" i="1"/>
  <c r="AS11" i="1"/>
  <c r="AS12" i="1"/>
  <c r="AR6" i="1"/>
  <c r="AR7" i="1"/>
  <c r="AR8" i="1"/>
  <c r="AR9" i="1"/>
  <c r="AR10" i="1"/>
  <c r="AR11" i="1"/>
  <c r="AR12" i="1"/>
  <c r="AQ6" i="1"/>
  <c r="AQ7" i="1"/>
  <c r="AQ8" i="1"/>
  <c r="AQ9" i="1"/>
  <c r="AQ10" i="1"/>
  <c r="AQ11" i="1"/>
  <c r="AQ12" i="1"/>
  <c r="AP6" i="1"/>
  <c r="AP7" i="1"/>
  <c r="AP8" i="1"/>
  <c r="AP9" i="1"/>
  <c r="AP10" i="1"/>
  <c r="AP11" i="1"/>
  <c r="AP12" i="1"/>
  <c r="AO8" i="1"/>
  <c r="AO6" i="1"/>
  <c r="AO7" i="1"/>
  <c r="AO9" i="1"/>
  <c r="AO10" i="1"/>
  <c r="AO11" i="1"/>
  <c r="AO12" i="1"/>
  <c r="AN6" i="1"/>
  <c r="AN7" i="1"/>
  <c r="AN8" i="1"/>
  <c r="AN9" i="1"/>
  <c r="AN10" i="1"/>
  <c r="AN11" i="1"/>
  <c r="AN12" i="1"/>
  <c r="AU5" i="1"/>
  <c r="AQ5" i="1"/>
  <c r="BB5" i="1" s="1"/>
  <c r="AR5" i="1"/>
  <c r="AS5" i="1"/>
  <c r="AT5" i="1"/>
  <c r="AV5" i="1"/>
  <c r="AW5" i="1"/>
  <c r="AX5" i="1"/>
  <c r="AY5" i="1"/>
  <c r="AZ5" i="1"/>
  <c r="BA5" i="1"/>
  <c r="BB12" i="1" l="1"/>
  <c r="BB10" i="1"/>
  <c r="BB9" i="1"/>
  <c r="BB11" i="1"/>
  <c r="BB8" i="1"/>
  <c r="BB7" i="1"/>
  <c r="BB6" i="1"/>
  <c r="BB3" i="1" l="1"/>
  <c r="B22" i="2" s="1"/>
  <c r="C2" i="2"/>
  <c r="C1" i="2"/>
</calcChain>
</file>

<file path=xl/sharedStrings.xml><?xml version="1.0" encoding="utf-8"?>
<sst xmlns="http://schemas.openxmlformats.org/spreadsheetml/2006/main" count="147" uniqueCount="112">
  <si>
    <t>Хіт ФМ</t>
  </si>
  <si>
    <t>Прайсова вартість 30-секундного спота, грн. з ПДВ</t>
  </si>
  <si>
    <t>Коефіцієнти довжини</t>
  </si>
  <si>
    <t>Радіостанція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</si>
  <si>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</si>
  <si>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</si>
  <si>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</si>
  <si>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</si>
  <si>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</si>
  <si>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</si>
  <si>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</si>
  <si>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</si>
  <si>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</si>
  <si>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</si>
  <si>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</si>
  <si>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</si>
  <si>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</si>
  <si>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Клієнтська знижка, %</t>
  </si>
  <si>
    <t>10"</t>
  </si>
  <si>
    <t>15"</t>
  </si>
  <si>
    <t>20"</t>
  </si>
  <si>
    <t>25"</t>
  </si>
  <si>
    <t>30"</t>
  </si>
  <si>
    <t>45"</t>
  </si>
  <si>
    <t>60"</t>
  </si>
  <si>
    <t>Примітки</t>
  </si>
  <si>
    <t>20:00-21:00</t>
  </si>
  <si>
    <t>Розміщення реклами на радіостанціях України</t>
  </si>
  <si>
    <t>Назва компанії</t>
  </si>
  <si>
    <t>Досвід роботи за напрямом предмету закупівлі, років</t>
  </si>
  <si>
    <t>ПІБ керівника</t>
  </si>
  <si>
    <t>Телефон керівника</t>
  </si>
  <si>
    <t>Юридична адреса</t>
  </si>
  <si>
    <t>Фактична адреса</t>
  </si>
  <si>
    <t>Телефон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</si>
  <si>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</si>
  <si>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</si>
  <si>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</si>
  <si>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Офіційний сайт компанії Учасника (за наявності)</t>
  </si>
  <si>
    <t>Платник ПДВ- так, ні</t>
  </si>
  <si>
    <t>Код ЄДРПОУ</t>
  </si>
  <si>
    <t>Вказати основних клієнтів за напрямком даної закупівлі.</t>
  </si>
  <si>
    <t>Підтвердити готовність Підрядника надавати замовленням Замовника пріоритет та готовність до виконання нестандартних завдань на узгоджених попередньо умовах.</t>
  </si>
  <si>
    <t>Комісія агентства, %</t>
  </si>
  <si>
    <t>Умови Договору мають відповідати акцептованій пропозиції Учасника.
Замовник має право змінити обсяг закупівлі послуги відповідно до виробничих потреб без зміни акцептованої ціни.</t>
  </si>
  <si>
    <t>12. Умови укладання договору про закупівлю</t>
  </si>
  <si>
    <t>http://www.foxtrotgroup.com.ua/uk/tender.html</t>
  </si>
  <si>
    <t>Результати процедури закупівлі оприлюднюються у розділі "Закриті тендери" за посиланням:</t>
  </si>
  <si>
    <t>11. Результати процедури закупівлі</t>
  </si>
  <si>
    <t>Учасники процедури закупівлі на запит Замовника надають установчі та фінансові документи в електронному вигляді.</t>
  </si>
  <si>
    <t>10. Подача установчих та фінансових документів</t>
  </si>
  <si>
    <t>3. Внаслідок дії непереборної сили.</t>
  </si>
  <si>
    <t>2. Відсутня подальша потреба у закупівлі;</t>
  </si>
  <si>
    <t>1. Ціна найкращої пропозиції перевищує бюджет закупівлі;</t>
  </si>
  <si>
    <t>Замовник має право відмінити закупівлю якщо:</t>
  </si>
  <si>
    <t>9. Відміна Замовником процедури закупівлі</t>
  </si>
  <si>
    <t>2. Пропозиція не відповідає вимогам щодо предмету закупівлі.</t>
  </si>
  <si>
    <t>1. Учасник не відповідає кваліфікаційним критеріям;</t>
  </si>
  <si>
    <t>Замовник відхиляє пропозицію Учасника у разі, якщо:</t>
  </si>
  <si>
    <t>8. Відхилення пропозиції Учасника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</si>
  <si>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</si>
  <si>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7. Переговори з Учасником</t>
  </si>
  <si>
    <t>•  мінімальна вартість пропозиції.</t>
  </si>
  <si>
    <t>•  відповідність вимогам щодо предмету закупівлі;</t>
  </si>
  <si>
    <t>Критеріями оцінки та вибору переможця є:</t>
  </si>
  <si>
    <t xml:space="preserve">6. Критерії оцінки пропозицій Учасників </t>
  </si>
  <si>
    <t>2. Мають необхідне обладнання, кваліфікований персонал та досвід роботи в даному напрямку не менше 3 років.</t>
  </si>
  <si>
    <t xml:space="preserve">До участі в процедурі закупівлі приймаються пропозиції від Учасників, які відповідають наступним вимогам: </t>
  </si>
  <si>
    <t>5. Кваліфікаційні критерії до Учасників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</si>
  <si>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</si>
  <si>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Публічне розкриття пропозицій не проводиться.</t>
  </si>
  <si>
    <t>4. Дата подання пропозиції та строк її дії</t>
  </si>
  <si>
    <t>Тема електронного листа має містити тільки предмет закупівлі.</t>
  </si>
  <si>
    <t>Розмір електронного листа не повинен перевищувати 15 МБ.</t>
  </si>
  <si>
    <t>Склад пропозиції Учасника:</t>
  </si>
  <si>
    <t>Пропозиція Учасника подається на адресу:</t>
  </si>
  <si>
    <t>3. Склад та вимоги до оформлення пропозиції Учасника</t>
  </si>
  <si>
    <t>tender-GKF@foxtrot.kiev.ua</t>
  </si>
  <si>
    <t>Будь-які питання стосовно процедури закупівлі прохання надсилати на адресу Тендерного комітету:</t>
  </si>
  <si>
    <t>ГРУПА КОМПАНІЙ ФОКСТРОТ</t>
  </si>
  <si>
    <t>2. Замовник</t>
  </si>
  <si>
    <t>Період розміщення реклами: з 1 квітня по 31 серпня 2025 р.</t>
  </si>
  <si>
    <t>1. Предмет закупівлі</t>
  </si>
  <si>
    <t>Документація процедури закупівлі</t>
  </si>
  <si>
    <t>- Лист Учасника щодо згоди розпочати співпрацю за гарантійним листом від Фокстрот на період погодження та підписання Договору.</t>
  </si>
  <si>
    <t>Radio Roks</t>
  </si>
  <si>
    <t>Шлягер ФМ</t>
  </si>
  <si>
    <t>Radio Relax</t>
  </si>
  <si>
    <t>Люкс ФМ</t>
  </si>
  <si>
    <t>П'ятниця</t>
  </si>
  <si>
    <t xml:space="preserve">DJ FM </t>
  </si>
  <si>
    <t>Наше радіо</t>
  </si>
  <si>
    <t>Розрахунок. Ціна за розміщення реклами у період 01.04 - 31.08 з врахуванням націнок та знижок, грн. з ПДВ:</t>
  </si>
  <si>
    <r>
      <rPr>
        <sz val="10"/>
        <rFont val="Arial"/>
        <family val="2"/>
        <charset val="204"/>
      </rPr>
      <t xml:space="preserve">Запит комерційної пропозиції, детальна інформація, вимоги щодо предмету закупівлі та обсяги закупівлі надано в </t>
    </r>
    <r>
      <rPr>
        <u/>
        <sz val="10"/>
        <color indexed="12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</si>
  <si>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t xml:space="preserve">Запит цінової пропозиції надано в </t>
    </r>
    <r>
      <rPr>
        <u/>
        <sz val="10"/>
        <color indexed="12"/>
        <rFont val="Arial"/>
        <family val="2"/>
        <charset val="204"/>
      </rPr>
      <t>Додатку 2</t>
    </r>
    <r>
      <rPr>
        <sz val="10"/>
        <color indexed="8"/>
        <rFont val="Arial"/>
        <family val="2"/>
        <charset val="204"/>
      </rPr>
      <t>.</t>
    </r>
  </si>
  <si>
    <t>- Комерційна пропозиція (Додаток 1)  у форматі в Excel;</t>
  </si>
  <si>
    <t>- Цінова пропозиція (Додатку 2) у форматі  в Excel;</t>
  </si>
  <si>
    <t>Метою закупівлі є вибір підрядника з розміщення аудіо реклами у локальних рекламних блоках в м.Чернігів та Чернігівській області, що транслюються на національних радіостанціях України</t>
  </si>
  <si>
    <t>tender-1163@foxtrot.ua</t>
  </si>
  <si>
    <t>- Проект Договору на надання відповідних послуг;</t>
  </si>
  <si>
    <t>- Сканкопія комерційної пропозиції у форматі Додатку 1, завірена підписом керівника та печаткою;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</si>
  <si>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</si>
  <si>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r>
      <t xml:space="preserve">Щомісяця по факту розміщення реклами Підрядник має надавати Замовнику звіт про розміщення реклами у вигляді ефірної довідки:
 - в електронному вигляді (через e-mail та систему ЕДО) протягом 3-5 робочих днів;
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</si>
  <si>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>Щомісячна безготівкова оплата здійснюється після виконання послуг протягом 10 банківських днів та надання Підрядником всіх бухгалтерських документів (</t>
    </r>
    <r>
      <rPr>
        <sz val="10"/>
        <color theme="1" tint="0.499984740745262"/>
        <rFont val="Arial"/>
        <family val="2"/>
        <charset val="204"/>
      </rPr>
      <t>рахунок-фактурв, акт виконаних робіт, зареєстрована податкова накладна</t>
    </r>
    <r>
      <rPr>
        <sz val="10"/>
        <rFont val="Arial"/>
        <family val="2"/>
        <charset val="204"/>
      </rPr>
      <t xml:space="preserve">) та звіту у вигляді ефірної довідки. </t>
    </r>
    <r>
      <rPr>
        <i/>
        <sz val="10"/>
        <rFont val="Arial"/>
        <family val="2"/>
        <charset val="204"/>
      </rPr>
      <t>Підтвердити.</t>
    </r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</si>
  <si>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 або вказати свої умови.</t>
    </r>
  </si>
  <si>
    <t>Регіон розміщення</t>
  </si>
  <si>
    <t xml:space="preserve">м. Чернігів та Чернігівська область </t>
  </si>
  <si>
    <r>
      <t>Вартість розміщення реклами у період 01.04.2025-31.08.2025 з врахуванням націнок та знижок, грн. з ПДВ та АК</t>
    </r>
    <r>
      <rPr>
        <b/>
        <sz val="10"/>
        <rFont val="Arial"/>
        <family val="2"/>
        <charset val="204"/>
      </rPr>
      <t>:</t>
    </r>
  </si>
  <si>
    <t>Планова кількість виходів у період 01.04.25 - 31.08.25</t>
  </si>
  <si>
    <t>Вартість розміщення реклами у локальних рекламних блоках міста Чернігів на національних радіостанціях у період 01.04 - 31.08.2025, з врахуванням знижок та агентської комісії, грн. з ПДВ:</t>
  </si>
  <si>
    <t>Учасник може подати пропозицію на весь обсяг закупівлі або на будь-яку його частину.</t>
  </si>
  <si>
    <t>Додаток 2. Розрахунок вартості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</si>
</sst>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₴_-;\-* #,##0.00\ _₴_-;_-* &quot;-&quot;??\ _₴_-;_-@_-"/>
    <numFmt numFmtId="164" formatCode="_-* #,##0.00_р_._-;\-* #,##0.00_р_._-;_-* &quot;-&quot;??_р_._-;_-@_-"/>
    <numFmt numFmtId="165" formatCode="#,##0_ ;[Red]\-#,##0\ "/>
    <numFmt numFmtId="166" formatCode="#,##0.00_ ;[Red]\-#,##0.00\ "/>
    <numFmt numFmtId="167" formatCode="[&lt;=9999999]0##\-##\-##;\(0##\)\ ###\-##\-##"/>
    <numFmt numFmtId="168" formatCode="_-* #,##0.0000000_р_._-;\-* #,##0.0000000_р_._-;_-* &quot;-&quot;??_р_._-;_-@_-"/>
    <numFmt numFmtId="169" formatCode="[$-FC22]d\ mmmm\ yyyy&quot; р.&quot;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color rgb="FFC00000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sz val="8"/>
      <name val="Arial"/>
      <family val="2"/>
      <charset val="204"/>
    </font>
    <font>
      <u/>
      <sz val="10"/>
      <color rgb="FF0000CC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80">
    <xf numFmtId="0" fontId="0" fillId="0" borderId="0" xfId="0"/>
    <xf numFmtId="0" fontId="3" fillId="2" borderId="0" xfId="4" applyFont="1" applyFill="1" applyAlignment="1">
      <alignment vertical="top"/>
    </xf>
    <xf numFmtId="1" fontId="3" fillId="2" borderId="2" xfId="4" applyNumberFormat="1" applyFont="1" applyFill="1" applyBorder="1" applyAlignment="1">
      <alignment horizontal="center" vertical="top"/>
    </xf>
    <xf numFmtId="0" fontId="3" fillId="2" borderId="0" xfId="4" applyFont="1" applyFill="1" applyAlignment="1">
      <alignment horizontal="center" vertical="top"/>
    </xf>
    <xf numFmtId="0" fontId="9" fillId="2" borderId="0" xfId="4" applyFont="1" applyFill="1" applyAlignment="1">
      <alignment vertical="top"/>
    </xf>
    <xf numFmtId="165" fontId="3" fillId="2" borderId="0" xfId="4" applyNumberFormat="1" applyFont="1" applyFill="1" applyAlignment="1">
      <alignment horizontal="left" vertical="top"/>
    </xf>
    <xf numFmtId="165" fontId="3" fillId="2" borderId="2" xfId="4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0" xfId="4" applyFont="1" applyFill="1" applyAlignment="1">
      <alignment vertical="top" wrapText="1"/>
    </xf>
    <xf numFmtId="20" fontId="3" fillId="2" borderId="2" xfId="7" applyNumberFormat="1" applyFont="1" applyFill="1" applyBorder="1" applyAlignment="1">
      <alignment horizontal="center" vertical="top" textRotation="90"/>
    </xf>
    <xf numFmtId="0" fontId="11" fillId="2" borderId="0" xfId="4" applyFont="1" applyFill="1" applyAlignment="1">
      <alignment horizontal="center" vertical="top"/>
    </xf>
    <xf numFmtId="0" fontId="13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8" fillId="2" borderId="1" xfId="0" quotePrefix="1" applyFont="1" applyFill="1" applyBorder="1" applyAlignment="1">
      <alignment horizontal="left" vertical="top" wrapText="1" indent="2"/>
    </xf>
    <xf numFmtId="0" fontId="8" fillId="2" borderId="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left" vertical="top" wrapText="1" indent="1"/>
    </xf>
    <xf numFmtId="0" fontId="12" fillId="2" borderId="1" xfId="8" applyFont="1" applyFill="1" applyBorder="1" applyAlignment="1">
      <alignment horizontal="left" vertical="top" wrapText="1" indent="1"/>
    </xf>
    <xf numFmtId="0" fontId="8" fillId="2" borderId="3" xfId="0" applyFont="1" applyFill="1" applyBorder="1" applyAlignment="1">
      <alignment horizontal="left" vertical="top" wrapText="1" indent="1"/>
    </xf>
    <xf numFmtId="0" fontId="16" fillId="2" borderId="1" xfId="0" applyFont="1" applyFill="1" applyBorder="1" applyAlignment="1">
      <alignment horizontal="left" vertical="top" wrapText="1" indent="2"/>
    </xf>
    <xf numFmtId="169" fontId="9" fillId="2" borderId="3" xfId="0" applyNumberFormat="1" applyFont="1" applyFill="1" applyBorder="1" applyAlignment="1">
      <alignment horizontal="left" vertical="top" wrapText="1" indent="3"/>
    </xf>
    <xf numFmtId="0" fontId="3" fillId="2" borderId="4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top" indent="1"/>
    </xf>
    <xf numFmtId="0" fontId="8" fillId="2" borderId="0" xfId="0" applyFont="1" applyFill="1" applyBorder="1" applyAlignment="1">
      <alignment horizontal="left" vertical="top" wrapText="1" indent="1"/>
    </xf>
    <xf numFmtId="0" fontId="12" fillId="2" borderId="0" xfId="8" applyFont="1" applyFill="1" applyBorder="1" applyAlignment="1">
      <alignment horizontal="left" vertical="top" indent="1"/>
    </xf>
    <xf numFmtId="0" fontId="13" fillId="2" borderId="2" xfId="0" applyFont="1" applyFill="1" applyBorder="1" applyAlignment="1">
      <alignment horizontal="left" vertical="top" wrapText="1" indent="1"/>
    </xf>
    <xf numFmtId="0" fontId="1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168" fontId="8" fillId="2" borderId="0" xfId="1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167" fontId="8" fillId="2" borderId="2" xfId="0" applyNumberFormat="1" applyFont="1" applyFill="1" applyBorder="1" applyAlignment="1">
      <alignment horizontal="left" vertical="center" wrapText="1"/>
    </xf>
    <xf numFmtId="49" fontId="8" fillId="2" borderId="2" xfId="8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 indent="1"/>
    </xf>
    <xf numFmtId="1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3" fillId="2" borderId="2" xfId="9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top" wrapText="1" indent="1"/>
    </xf>
    <xf numFmtId="0" fontId="3" fillId="2" borderId="2" xfId="6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left" vertical="top" wrapText="1" indent="1"/>
    </xf>
    <xf numFmtId="0" fontId="3" fillId="2" borderId="2" xfId="6" applyFont="1" applyFill="1" applyBorder="1" applyAlignment="1">
      <alignment horizontal="center" vertical="top" wrapText="1"/>
    </xf>
    <xf numFmtId="0" fontId="3" fillId="2" borderId="3" xfId="6" applyFont="1" applyFill="1" applyBorder="1" applyAlignment="1">
      <alignment horizontal="center" vertical="top" wrapText="1"/>
    </xf>
    <xf numFmtId="0" fontId="3" fillId="2" borderId="4" xfId="6" applyFont="1" applyFill="1" applyBorder="1" applyAlignment="1">
      <alignment horizontal="center" vertical="top" wrapText="1"/>
    </xf>
    <xf numFmtId="166" fontId="9" fillId="2" borderId="0" xfId="1" applyNumberFormat="1" applyFont="1" applyFill="1" applyBorder="1" applyAlignment="1">
      <alignment horizontal="center" vertical="top"/>
    </xf>
    <xf numFmtId="43" fontId="3" fillId="2" borderId="2" xfId="1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8" fillId="2" borderId="4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 indent="2"/>
    </xf>
    <xf numFmtId="0" fontId="3" fillId="2" borderId="4" xfId="0" applyFont="1" applyFill="1" applyBorder="1" applyAlignment="1">
      <alignment horizontal="left" vertical="top" wrapText="1" indent="2"/>
    </xf>
    <xf numFmtId="164" fontId="3" fillId="2" borderId="2" xfId="4" applyNumberFormat="1" applyFont="1" applyFill="1" applyBorder="1" applyAlignment="1">
      <alignment horizontal="left" vertical="top"/>
    </xf>
    <xf numFmtId="0" fontId="9" fillId="2" borderId="2" xfId="9" applyFont="1" applyFill="1" applyBorder="1" applyAlignment="1">
      <alignment horizontal="left" vertical="center" wrapText="1" indent="1"/>
    </xf>
    <xf numFmtId="43" fontId="9" fillId="2" borderId="2" xfId="1" applyFont="1" applyFill="1" applyBorder="1" applyAlignment="1" applyProtection="1">
      <alignment horizontal="right" vertical="center" wrapText="1" indent="21"/>
      <protection hidden="1"/>
    </xf>
    <xf numFmtId="49" fontId="8" fillId="2" borderId="2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top" wrapText="1" indent="1"/>
    </xf>
    <xf numFmtId="0" fontId="13" fillId="2" borderId="7" xfId="0" applyFont="1" applyFill="1" applyBorder="1" applyAlignment="1">
      <alignment horizontal="left" vertical="top" wrapText="1" indent="1"/>
    </xf>
    <xf numFmtId="0" fontId="13" fillId="2" borderId="8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center" wrapText="1" indent="1"/>
    </xf>
    <xf numFmtId="20" fontId="3" fillId="2" borderId="3" xfId="7" applyNumberFormat="1" applyFont="1" applyFill="1" applyBorder="1" applyAlignment="1">
      <alignment horizontal="center" vertical="top" textRotation="90" wrapText="1"/>
    </xf>
    <xf numFmtId="20" fontId="3" fillId="2" borderId="4" xfId="7" applyNumberFormat="1" applyFont="1" applyFill="1" applyBorder="1" applyAlignment="1">
      <alignment horizontal="center" vertical="top" textRotation="90" wrapText="1"/>
    </xf>
    <xf numFmtId="0" fontId="8" fillId="2" borderId="4" xfId="0" applyFont="1" applyFill="1" applyBorder="1" applyAlignment="1">
      <alignment horizontal="left" vertical="top" indent="1"/>
    </xf>
    <xf numFmtId="164" fontId="19" fillId="2" borderId="2" xfId="5" applyNumberFormat="1" applyFont="1" applyFill="1" applyBorder="1" applyAlignment="1" applyProtection="1">
      <alignment horizontal="left" vertical="top"/>
      <protection locked="0"/>
    </xf>
    <xf numFmtId="164" fontId="19" fillId="2" borderId="2" xfId="2" applyNumberFormat="1" applyFont="1" applyFill="1" applyBorder="1" applyAlignment="1">
      <alignment horizontal="left" vertical="top"/>
    </xf>
    <xf numFmtId="164" fontId="19" fillId="2" borderId="2" xfId="4" applyNumberFormat="1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indent="1"/>
    </xf>
    <xf numFmtId="0" fontId="9" fillId="2" borderId="0" xfId="4" applyFont="1" applyFill="1" applyAlignment="1">
      <alignment horizontal="left" vertical="top" indent="1"/>
    </xf>
    <xf numFmtId="49" fontId="3" fillId="2" borderId="3" xfId="0" applyNumberFormat="1" applyFont="1" applyFill="1" applyBorder="1" applyAlignment="1">
      <alignment horizontal="left" vertical="top" indent="1"/>
    </xf>
    <xf numFmtId="49" fontId="3" fillId="2" borderId="4" xfId="0" applyNumberFormat="1" applyFont="1" applyFill="1" applyBorder="1" applyAlignment="1">
      <alignment horizontal="left" vertical="top" indent="1"/>
    </xf>
    <xf numFmtId="0" fontId="3" fillId="2" borderId="2" xfId="3" applyFont="1" applyFill="1" applyBorder="1" applyAlignment="1">
      <alignment horizontal="left" vertical="top" indent="1"/>
    </xf>
    <xf numFmtId="0" fontId="3" fillId="2" borderId="0" xfId="0" applyFont="1" applyFill="1" applyAlignment="1">
      <alignment horizontal="left" vertical="top" indent="1"/>
    </xf>
    <xf numFmtId="0" fontId="20" fillId="2" borderId="1" xfId="8" applyFont="1" applyFill="1" applyBorder="1" applyAlignment="1">
      <alignment horizontal="left" vertical="top" wrapText="1" indent="1"/>
    </xf>
    <xf numFmtId="0" fontId="20" fillId="2" borderId="4" xfId="8" applyFont="1" applyFill="1" applyBorder="1" applyAlignment="1">
      <alignment horizontal="left" vertical="top" wrapText="1" indent="1"/>
    </xf>
  </cellXfs>
  <cellStyles count="10">
    <cellStyle name="Normal_62C79F3C" xfId="4" xr:uid="{D042FE50-DD64-473B-A506-FF032A206E22}"/>
    <cellStyle name="Normal_plan-final" xfId="6" xr:uid="{724B5CE4-FF64-4C81-886F-78A17A262D31}"/>
    <cellStyle name="Відсотковий" xfId="2" builtinId="5"/>
    <cellStyle name="Гіперпосилання" xfId="8" builtinId="8"/>
    <cellStyle name="Звичайний" xfId="0" builtinId="0"/>
    <cellStyle name="Обычный 3" xfId="7" xr:uid="{55B29D9D-E1AE-4159-A86F-6FD371CA5959}"/>
    <cellStyle name="Обычный_1.3. Шаблон спецификации" xfId="9" xr:uid="{81B6B5FA-3BCA-40AC-B035-49B13F297CF3}"/>
    <cellStyle name="Обычный_Книга11" xfId="3" xr:uid="{4A31302C-9DFB-4C13-B67A-1E772212E311}"/>
    <cellStyle name="Финансовый 2" xfId="5" xr:uid="{1F8AE0DF-3BD8-4BC5-8944-1D2B99EC46F7}"/>
    <cellStyle name="Фінансовий" xfId="1" builtinId="3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63@foxtrot.ua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0C45-7447-4F1F-8D69-89ED2BD2E544}">
  <sheetPr>
    <pageSetUpPr fitToPage="1"/>
  </sheetPr>
  <dimension ref="A1:D44"/>
  <sheetViews>
    <sheetView tabSelected="1" workbookViewId="0">
      <selection activeCell="B2" sqref="B2"/>
    </sheetView>
  </sheetViews>
  <sheetFormatPr defaultColWidth="0" defaultRowHeight="12.75" x14ac:dyDescent="0.25"/>
  <cols>
    <col min="1" max="1" width="29.7109375" style="26" customWidth="1"/>
    <col min="2" max="2" width="78.28515625" style="26" customWidth="1"/>
    <col min="3" max="4" width="0" style="12" hidden="1" customWidth="1"/>
    <col min="5" max="16384" width="9.140625" style="12" hidden="1"/>
  </cols>
  <sheetData>
    <row r="1" spans="1:3" x14ac:dyDescent="0.25">
      <c r="A1" s="47" t="s">
        <v>83</v>
      </c>
      <c r="B1" s="47"/>
      <c r="C1" s="11"/>
    </row>
    <row r="2" spans="1:3" x14ac:dyDescent="0.25">
      <c r="A2" s="62" t="s">
        <v>82</v>
      </c>
      <c r="B2" s="15" t="s">
        <v>27</v>
      </c>
    </row>
    <row r="3" spans="1:3" ht="38.25" x14ac:dyDescent="0.25">
      <c r="A3" s="63"/>
      <c r="B3" s="16" t="s">
        <v>97</v>
      </c>
    </row>
    <row r="4" spans="1:3" x14ac:dyDescent="0.25">
      <c r="A4" s="63"/>
      <c r="B4" s="17" t="s">
        <v>81</v>
      </c>
    </row>
    <row r="5" spans="1:3" ht="25.5" x14ac:dyDescent="0.25">
      <c r="A5" s="63"/>
      <c r="B5" s="18" t="s">
        <v>93</v>
      </c>
    </row>
    <row r="6" spans="1:3" x14ac:dyDescent="0.25">
      <c r="A6" s="63"/>
      <c r="B6" s="65" t="s">
        <v>94</v>
      </c>
    </row>
    <row r="7" spans="1:3" x14ac:dyDescent="0.25">
      <c r="A7" s="64"/>
      <c r="B7" s="68" t="s">
        <v>110</v>
      </c>
    </row>
    <row r="8" spans="1:3" x14ac:dyDescent="0.25">
      <c r="A8" s="48" t="s">
        <v>80</v>
      </c>
      <c r="B8" s="44" t="s">
        <v>79</v>
      </c>
    </row>
    <row r="9" spans="1:3" ht="25.5" x14ac:dyDescent="0.25">
      <c r="A9" s="48"/>
      <c r="B9" s="16" t="s">
        <v>78</v>
      </c>
    </row>
    <row r="10" spans="1:3" x14ac:dyDescent="0.25">
      <c r="A10" s="48"/>
      <c r="B10" s="79" t="s">
        <v>77</v>
      </c>
    </row>
    <row r="11" spans="1:3" x14ac:dyDescent="0.25">
      <c r="A11" s="46" t="s">
        <v>76</v>
      </c>
      <c r="B11" s="19" t="s">
        <v>75</v>
      </c>
    </row>
    <row r="12" spans="1:3" x14ac:dyDescent="0.25">
      <c r="A12" s="46"/>
      <c r="B12" s="78" t="s">
        <v>98</v>
      </c>
    </row>
    <row r="13" spans="1:3" x14ac:dyDescent="0.25">
      <c r="A13" s="46"/>
      <c r="B13" s="16" t="s">
        <v>74</v>
      </c>
    </row>
    <row r="14" spans="1:3" x14ac:dyDescent="0.25">
      <c r="A14" s="46"/>
      <c r="B14" s="13" t="s">
        <v>95</v>
      </c>
    </row>
    <row r="15" spans="1:3" ht="25.5" x14ac:dyDescent="0.25">
      <c r="A15" s="46"/>
      <c r="B15" s="13" t="s">
        <v>100</v>
      </c>
    </row>
    <row r="16" spans="1:3" x14ac:dyDescent="0.25">
      <c r="A16" s="46"/>
      <c r="B16" s="13" t="s">
        <v>96</v>
      </c>
    </row>
    <row r="17" spans="1:2" x14ac:dyDescent="0.25">
      <c r="A17" s="46"/>
      <c r="B17" s="13" t="s">
        <v>99</v>
      </c>
    </row>
    <row r="18" spans="1:2" ht="25.5" x14ac:dyDescent="0.25">
      <c r="A18" s="46"/>
      <c r="B18" s="13" t="s">
        <v>84</v>
      </c>
    </row>
    <row r="19" spans="1:2" x14ac:dyDescent="0.25">
      <c r="A19" s="46"/>
      <c r="B19" s="20" t="s">
        <v>73</v>
      </c>
    </row>
    <row r="20" spans="1:2" x14ac:dyDescent="0.25">
      <c r="A20" s="46"/>
      <c r="B20" s="20" t="s">
        <v>72</v>
      </c>
    </row>
    <row r="21" spans="1:2" x14ac:dyDescent="0.25">
      <c r="A21" s="46" t="s">
        <v>71</v>
      </c>
      <c r="B21" s="21">
        <v>45734</v>
      </c>
    </row>
    <row r="22" spans="1:2" x14ac:dyDescent="0.25">
      <c r="A22" s="46"/>
      <c r="B22" s="16" t="s">
        <v>70</v>
      </c>
    </row>
    <row r="23" spans="1:2" ht="38.25" x14ac:dyDescent="0.25">
      <c r="A23" s="46"/>
      <c r="B23" s="22" t="s">
        <v>69</v>
      </c>
    </row>
    <row r="24" spans="1:2" ht="25.5" x14ac:dyDescent="0.25">
      <c r="A24" s="46" t="s">
        <v>68</v>
      </c>
      <c r="B24" s="19" t="s">
        <v>67</v>
      </c>
    </row>
    <row r="25" spans="1:2" ht="38.25" x14ac:dyDescent="0.25">
      <c r="A25" s="46"/>
      <c r="B25" s="16" t="s">
        <v>101</v>
      </c>
    </row>
    <row r="26" spans="1:2" ht="25.5" x14ac:dyDescent="0.25">
      <c r="A26" s="46"/>
      <c r="B26" s="55" t="s">
        <v>66</v>
      </c>
    </row>
    <row r="27" spans="1:2" x14ac:dyDescent="0.25">
      <c r="A27" s="46" t="s">
        <v>65</v>
      </c>
      <c r="B27" s="23" t="s">
        <v>64</v>
      </c>
    </row>
    <row r="28" spans="1:2" x14ac:dyDescent="0.25">
      <c r="A28" s="46"/>
      <c r="B28" s="56" t="s">
        <v>63</v>
      </c>
    </row>
    <row r="29" spans="1:2" x14ac:dyDescent="0.25">
      <c r="A29" s="46"/>
      <c r="B29" s="57" t="s">
        <v>62</v>
      </c>
    </row>
    <row r="30" spans="1:2" ht="38.25" x14ac:dyDescent="0.25">
      <c r="A30" s="29" t="s">
        <v>61</v>
      </c>
      <c r="B30" s="24" t="s">
        <v>60</v>
      </c>
    </row>
    <row r="31" spans="1:2" x14ac:dyDescent="0.25">
      <c r="A31" s="46" t="s">
        <v>59</v>
      </c>
      <c r="B31" s="19" t="s">
        <v>58</v>
      </c>
    </row>
    <row r="32" spans="1:2" x14ac:dyDescent="0.25">
      <c r="A32" s="46"/>
      <c r="B32" s="16" t="s">
        <v>57</v>
      </c>
    </row>
    <row r="33" spans="1:2" x14ac:dyDescent="0.25">
      <c r="A33" s="46"/>
      <c r="B33" s="55" t="s">
        <v>56</v>
      </c>
    </row>
    <row r="34" spans="1:2" x14ac:dyDescent="0.25">
      <c r="A34" s="46" t="s">
        <v>55</v>
      </c>
      <c r="B34" s="19" t="s">
        <v>54</v>
      </c>
    </row>
    <row r="35" spans="1:2" x14ac:dyDescent="0.25">
      <c r="A35" s="46"/>
      <c r="B35" s="16" t="s">
        <v>53</v>
      </c>
    </row>
    <row r="36" spans="1:2" x14ac:dyDescent="0.25">
      <c r="A36" s="46"/>
      <c r="B36" s="16" t="s">
        <v>52</v>
      </c>
    </row>
    <row r="37" spans="1:2" x14ac:dyDescent="0.25">
      <c r="A37" s="46"/>
      <c r="B37" s="55" t="s">
        <v>51</v>
      </c>
    </row>
    <row r="38" spans="1:2" ht="25.5" x14ac:dyDescent="0.25">
      <c r="A38" s="29" t="s">
        <v>50</v>
      </c>
      <c r="B38" s="24" t="s">
        <v>49</v>
      </c>
    </row>
    <row r="39" spans="1:2" ht="25.5" x14ac:dyDescent="0.25">
      <c r="A39" s="46" t="s">
        <v>48</v>
      </c>
      <c r="B39" s="19" t="s">
        <v>47</v>
      </c>
    </row>
    <row r="40" spans="1:2" x14ac:dyDescent="0.25">
      <c r="A40" s="46"/>
      <c r="B40" s="79" t="s">
        <v>46</v>
      </c>
    </row>
    <row r="41" spans="1:2" ht="38.25" x14ac:dyDescent="0.25">
      <c r="A41" s="29" t="s">
        <v>45</v>
      </c>
      <c r="B41" s="25" t="s">
        <v>44</v>
      </c>
    </row>
    <row r="43" spans="1:2" x14ac:dyDescent="0.25">
      <c r="B43" s="27"/>
    </row>
    <row r="44" spans="1:2" x14ac:dyDescent="0.25">
      <c r="B44" s="28"/>
    </row>
  </sheetData>
  <mergeCells count="10">
    <mergeCell ref="A34:A37"/>
    <mergeCell ref="A39:A40"/>
    <mergeCell ref="A24:A26"/>
    <mergeCell ref="A11:A20"/>
    <mergeCell ref="A1:B1"/>
    <mergeCell ref="A8:A10"/>
    <mergeCell ref="A21:A23"/>
    <mergeCell ref="A27:A29"/>
    <mergeCell ref="A31:A33"/>
    <mergeCell ref="A2:A7"/>
  </mergeCells>
  <conditionalFormatting sqref="B21">
    <cfRule type="containsBlanks" dxfId="2" priority="1">
      <formula>LEN(TRIM(B21))=0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00000000-0002-0000-0000-000000000000}">
      <formula1>80</formula1>
    </dataValidation>
  </dataValidations>
  <hyperlinks>
    <hyperlink ref="B40" r:id="rId1" xr:uid="{00000000-0004-0000-0000-000000000000}"/>
    <hyperlink ref="B10" r:id="rId2" xr:uid="{00000000-0004-0000-0000-000001000000}"/>
    <hyperlink ref="B5" location="'Додаток 1'!A1" display="Вибір постачальника електроенергії на об'єкти нерухомості, що зазначені в Додатку 1." xr:uid="{00000000-0004-0000-0000-000002000000}"/>
    <hyperlink ref="B6" location="'Додаток 2'!A1" display="Технічні характеристики піддонів зазначенів Додатку 2." xr:uid="{00000000-0004-0000-0000-000003000000}"/>
    <hyperlink ref="B12" r:id="rId3" xr:uid="{00000000-0004-0000-0000-000004000000}"/>
  </hyperlinks>
  <pageMargins left="0.7" right="0.7" top="0.75" bottom="0.75" header="0.3" footer="0.3"/>
  <pageSetup paperSize="9" scale="83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5F2E-F092-4CB7-AF0F-29A07237BDC6}">
  <sheetPr>
    <pageSetUpPr fitToPage="1"/>
  </sheetPr>
  <dimension ref="A1:C26"/>
  <sheetViews>
    <sheetView workbookViewId="0">
      <selection activeCell="B3" sqref="B3"/>
    </sheetView>
  </sheetViews>
  <sheetFormatPr defaultColWidth="9.140625" defaultRowHeight="12.75" x14ac:dyDescent="0.25"/>
  <cols>
    <col min="1" max="1" width="70.85546875" style="43" customWidth="1"/>
    <col min="2" max="2" width="41.5703125" style="14" customWidth="1"/>
    <col min="3" max="3" width="9.28515625" style="33" customWidth="1"/>
    <col min="4" max="4" width="9.28515625" style="14" customWidth="1"/>
    <col min="5" max="16384" width="9.140625" style="14"/>
  </cols>
  <sheetData>
    <row r="1" spans="1:3" x14ac:dyDescent="0.25">
      <c r="A1" s="72" t="str">
        <f>IF($C$3=0,"Додаток 1. Специфікація закупівлі","Додаток 1. Цінова пропозиція")</f>
        <v>Додаток 1. Специфікація закупівлі</v>
      </c>
      <c r="C1" s="30" t="str">
        <f>IF($B$3=0,"Змінювати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3" s="31" customFormat="1" x14ac:dyDescent="0.25">
      <c r="A2" s="43" t="str">
        <f>Документація!B2</f>
        <v>Розміщення реклами на радіостанціях України</v>
      </c>
      <c r="C2" s="30" t="str">
        <f>IF($B$3=0,"Поля для заповнення промарковано кольором.","")</f>
        <v>Поля для заповнення промарковано кольором.</v>
      </c>
    </row>
    <row r="3" spans="1:3" s="31" customFormat="1" x14ac:dyDescent="0.25">
      <c r="A3" s="41" t="s">
        <v>28</v>
      </c>
      <c r="B3" s="61"/>
      <c r="C3" s="32"/>
    </row>
    <row r="4" spans="1:3" s="31" customFormat="1" x14ac:dyDescent="0.25">
      <c r="A4" s="41" t="s">
        <v>29</v>
      </c>
      <c r="B4" s="35"/>
      <c r="C4" s="32"/>
    </row>
    <row r="5" spans="1:3" s="31" customFormat="1" x14ac:dyDescent="0.25">
      <c r="A5" s="41" t="s">
        <v>30</v>
      </c>
      <c r="B5" s="35"/>
      <c r="C5" s="32"/>
    </row>
    <row r="6" spans="1:3" s="31" customFormat="1" x14ac:dyDescent="0.25">
      <c r="A6" s="41" t="s">
        <v>31</v>
      </c>
      <c r="B6" s="36"/>
      <c r="C6" s="32"/>
    </row>
    <row r="7" spans="1:3" s="31" customFormat="1" x14ac:dyDescent="0.25">
      <c r="A7" s="41" t="s">
        <v>32</v>
      </c>
      <c r="B7" s="35"/>
      <c r="C7" s="32"/>
    </row>
    <row r="8" spans="1:3" s="31" customFormat="1" x14ac:dyDescent="0.25">
      <c r="A8" s="41" t="s">
        <v>33</v>
      </c>
      <c r="B8" s="35"/>
      <c r="C8" s="32"/>
    </row>
    <row r="9" spans="1:3" s="31" customFormat="1" x14ac:dyDescent="0.25">
      <c r="A9" s="41" t="s">
        <v>34</v>
      </c>
      <c r="B9" s="36"/>
      <c r="C9" s="32"/>
    </row>
    <row r="10" spans="1:3" s="31" customFormat="1" x14ac:dyDescent="0.25">
      <c r="A10" s="41" t="s">
        <v>35</v>
      </c>
      <c r="B10" s="35"/>
      <c r="C10" s="32"/>
    </row>
    <row r="11" spans="1:3" s="31" customFormat="1" x14ac:dyDescent="0.25">
      <c r="A11" s="41" t="s">
        <v>36</v>
      </c>
      <c r="B11" s="36"/>
      <c r="C11" s="32"/>
    </row>
    <row r="12" spans="1:3" s="31" customFormat="1" x14ac:dyDescent="0.25">
      <c r="A12" s="41" t="s">
        <v>37</v>
      </c>
      <c r="B12" s="37"/>
      <c r="C12" s="32"/>
    </row>
    <row r="13" spans="1:3" s="31" customFormat="1" x14ac:dyDescent="0.25">
      <c r="A13" s="41" t="s">
        <v>38</v>
      </c>
      <c r="B13" s="38"/>
      <c r="C13" s="32"/>
    </row>
    <row r="14" spans="1:3" s="31" customFormat="1" x14ac:dyDescent="0.25">
      <c r="A14" s="41" t="s">
        <v>39</v>
      </c>
      <c r="B14" s="38"/>
      <c r="C14" s="32"/>
    </row>
    <row r="15" spans="1:3" s="31" customFormat="1" x14ac:dyDescent="0.25">
      <c r="A15" s="41" t="s">
        <v>40</v>
      </c>
      <c r="B15" s="39"/>
      <c r="C15" s="32"/>
    </row>
    <row r="16" spans="1:3" s="31" customFormat="1" x14ac:dyDescent="0.25">
      <c r="A16" s="41" t="s">
        <v>41</v>
      </c>
      <c r="B16" s="38"/>
      <c r="C16" s="32"/>
    </row>
    <row r="17" spans="1:2" ht="63.75" x14ac:dyDescent="0.25">
      <c r="A17" s="42" t="s">
        <v>102</v>
      </c>
      <c r="B17" s="35"/>
    </row>
    <row r="18" spans="1:2" ht="38.25" x14ac:dyDescent="0.25">
      <c r="A18" s="42" t="s">
        <v>42</v>
      </c>
      <c r="B18" s="35"/>
    </row>
    <row r="19" spans="1:2" ht="51" x14ac:dyDescent="0.25">
      <c r="A19" s="42" t="s">
        <v>103</v>
      </c>
      <c r="B19" s="35"/>
    </row>
    <row r="20" spans="1:2" ht="25.5" x14ac:dyDescent="0.25">
      <c r="A20" s="42" t="s">
        <v>104</v>
      </c>
      <c r="B20" s="35"/>
    </row>
    <row r="21" spans="1:2" x14ac:dyDescent="0.25">
      <c r="A21" s="42" t="s">
        <v>43</v>
      </c>
      <c r="B21" s="40"/>
    </row>
    <row r="22" spans="1:2" ht="38.25" x14ac:dyDescent="0.25">
      <c r="A22" s="59" t="s">
        <v>109</v>
      </c>
      <c r="B22" s="60">
        <f>'Додаток 2'!BB3</f>
        <v>0</v>
      </c>
    </row>
    <row r="26" spans="1:2" x14ac:dyDescent="0.25">
      <c r="B26" s="34"/>
    </row>
  </sheetData>
  <sheetProtection algorithmName="SHA-512" hashValue="TVljFNJW5xAEa+qXrh3GqrCnvjCatP8de6eYqAC7LnZ5dbMrguebewJ2agzG2AzSFVJCD13rrXdmSd7oXvPm3A==" saltValue="1r6Q9zg7YbeZg/jB1qVgYg==" spinCount="100000" sheet="1" objects="1" scenarios="1" formatColumns="0" formatRows="0"/>
  <protectedRanges>
    <protectedRange sqref="B1:B1048576" name="Диапазон2"/>
  </protectedRanges>
  <conditionalFormatting sqref="B3:B22">
    <cfRule type="containsBlanks" dxfId="1" priority="3">
      <formula>LEN(TRIM(B3))=0</formula>
    </cfRule>
  </conditionalFormatting>
  <dataValidations count="2">
    <dataValidation type="decimal" operator="greaterThanOrEqual" allowBlank="1" showInputMessage="1" showErrorMessage="1" sqref="B21" xr:uid="{AC59D311-3E3E-44D0-A7C0-77FAF122B2E9}">
      <formula1>0</formula1>
    </dataValidation>
    <dataValidation allowBlank="1" showInputMessage="1" showErrorMessage="1" promptTitle="Комірка заповнюється автоматично" prompt="після заповнення Додатка 2" sqref="B22" xr:uid="{B896B5E8-2699-4658-A2E9-6E48A4E05207}"/>
  </dataValidations>
  <pageMargins left="0.27559055118110237" right="0.19685039370078741" top="0.19685039370078741" bottom="0.3543307086614173" header="0.19685039370078741" footer="0.19685039370078741"/>
  <pageSetup paperSize="9" scale="8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"/>
  <sheetViews>
    <sheetView zoomScaleNormal="100" zoomScaleSheetLayoutView="85" workbookViewId="0">
      <selection activeCell="C5" sqref="C5"/>
    </sheetView>
  </sheetViews>
  <sheetFormatPr defaultRowHeight="12.75" x14ac:dyDescent="0.25"/>
  <cols>
    <col min="1" max="1" width="32.42578125" style="77" bestFit="1" customWidth="1"/>
    <col min="2" max="2" width="12" style="54" bestFit="1" customWidth="1"/>
    <col min="3" max="24" width="7" style="54" customWidth="1"/>
    <col min="25" max="25" width="8.85546875" style="54" bestFit="1" customWidth="1"/>
    <col min="26" max="30" width="3.28515625" style="54" bestFit="1" customWidth="1"/>
    <col min="31" max="36" width="4" style="54" bestFit="1" customWidth="1"/>
    <col min="37" max="39" width="3.28515625" style="54" bestFit="1" customWidth="1"/>
    <col min="40" max="53" width="7.7109375" style="54" customWidth="1"/>
    <col min="54" max="54" width="25.5703125" style="54" customWidth="1"/>
    <col min="55" max="16384" width="9.140625" style="54"/>
  </cols>
  <sheetData>
    <row r="1" spans="1:54" s="1" customFormat="1" x14ac:dyDescent="0.25">
      <c r="A1" s="73" t="s">
        <v>111</v>
      </c>
      <c r="B1" s="4"/>
      <c r="Y1" s="5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4" s="1" customFormat="1" x14ac:dyDescent="0.25">
      <c r="A2" s="73"/>
      <c r="B2" s="4"/>
      <c r="Y2" s="5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</row>
    <row r="3" spans="1:54" s="8" customFormat="1" ht="14.25" customHeight="1" x14ac:dyDescent="0.25">
      <c r="A3" s="74" t="s">
        <v>105</v>
      </c>
      <c r="B3" s="50" t="s">
        <v>3</v>
      </c>
      <c r="C3" s="49" t="s">
        <v>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66" t="s">
        <v>17</v>
      </c>
      <c r="R3" s="49" t="s">
        <v>2</v>
      </c>
      <c r="S3" s="49"/>
      <c r="T3" s="49"/>
      <c r="U3" s="49"/>
      <c r="V3" s="49"/>
      <c r="W3" s="49"/>
      <c r="X3" s="49"/>
      <c r="Y3" s="6"/>
      <c r="Z3" s="49" t="s">
        <v>108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 t="s">
        <v>92</v>
      </c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58">
        <f>SUM(BB5:BB12)</f>
        <v>0</v>
      </c>
    </row>
    <row r="4" spans="1:54" s="10" customFormat="1" ht="63.75" x14ac:dyDescent="0.25">
      <c r="A4" s="75"/>
      <c r="B4" s="51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26</v>
      </c>
      <c r="Q4" s="67"/>
      <c r="R4" s="45" t="s">
        <v>18</v>
      </c>
      <c r="S4" s="45" t="s">
        <v>19</v>
      </c>
      <c r="T4" s="45" t="s">
        <v>20</v>
      </c>
      <c r="U4" s="45" t="s">
        <v>21</v>
      </c>
      <c r="V4" s="45" t="s">
        <v>22</v>
      </c>
      <c r="W4" s="45" t="s">
        <v>23</v>
      </c>
      <c r="X4" s="45" t="s">
        <v>24</v>
      </c>
      <c r="Y4" s="45" t="s">
        <v>25</v>
      </c>
      <c r="Z4" s="9" t="s">
        <v>4</v>
      </c>
      <c r="AA4" s="9" t="s">
        <v>5</v>
      </c>
      <c r="AB4" s="9" t="s">
        <v>6</v>
      </c>
      <c r="AC4" s="9" t="s">
        <v>7</v>
      </c>
      <c r="AD4" s="9" t="s">
        <v>8</v>
      </c>
      <c r="AE4" s="9" t="s">
        <v>9</v>
      </c>
      <c r="AF4" s="9" t="s">
        <v>10</v>
      </c>
      <c r="AG4" s="9" t="s">
        <v>11</v>
      </c>
      <c r="AH4" s="9" t="s">
        <v>12</v>
      </c>
      <c r="AI4" s="9" t="s">
        <v>13</v>
      </c>
      <c r="AJ4" s="9" t="s">
        <v>14</v>
      </c>
      <c r="AK4" s="9" t="s">
        <v>15</v>
      </c>
      <c r="AL4" s="9" t="s">
        <v>16</v>
      </c>
      <c r="AM4" s="9" t="s">
        <v>26</v>
      </c>
      <c r="AN4" s="9" t="s">
        <v>4</v>
      </c>
      <c r="AO4" s="9" t="s">
        <v>5</v>
      </c>
      <c r="AP4" s="9" t="s">
        <v>6</v>
      </c>
      <c r="AQ4" s="9" t="s">
        <v>7</v>
      </c>
      <c r="AR4" s="9" t="s">
        <v>8</v>
      </c>
      <c r="AS4" s="9" t="s">
        <v>9</v>
      </c>
      <c r="AT4" s="9" t="s">
        <v>10</v>
      </c>
      <c r="AU4" s="9" t="s">
        <v>11</v>
      </c>
      <c r="AV4" s="9" t="s">
        <v>12</v>
      </c>
      <c r="AW4" s="9" t="s">
        <v>13</v>
      </c>
      <c r="AX4" s="9" t="s">
        <v>14</v>
      </c>
      <c r="AY4" s="9" t="s">
        <v>15</v>
      </c>
      <c r="AZ4" s="9" t="s">
        <v>16</v>
      </c>
      <c r="BA4" s="9" t="s">
        <v>26</v>
      </c>
      <c r="BB4" s="45" t="s">
        <v>107</v>
      </c>
    </row>
    <row r="5" spans="1:54" s="3" customFormat="1" x14ac:dyDescent="0.25">
      <c r="A5" s="76" t="s">
        <v>106</v>
      </c>
      <c r="B5" s="7" t="s">
        <v>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  <c r="Z5" s="2">
        <v>50</v>
      </c>
      <c r="AA5" s="2">
        <v>60</v>
      </c>
      <c r="AB5" s="2">
        <v>60</v>
      </c>
      <c r="AC5" s="2">
        <v>50</v>
      </c>
      <c r="AD5" s="2">
        <v>70</v>
      </c>
      <c r="AE5" s="2">
        <v>130</v>
      </c>
      <c r="AF5" s="2">
        <v>160</v>
      </c>
      <c r="AG5" s="2">
        <v>160</v>
      </c>
      <c r="AH5" s="2">
        <v>160</v>
      </c>
      <c r="AI5" s="2">
        <v>160</v>
      </c>
      <c r="AJ5" s="2">
        <v>100</v>
      </c>
      <c r="AK5" s="2">
        <v>80</v>
      </c>
      <c r="AL5" s="2">
        <v>40</v>
      </c>
      <c r="AM5" s="2">
        <v>60</v>
      </c>
      <c r="AN5" s="53">
        <f t="shared" ref="AN5:BA12" si="0">(C5*$T5*Z5)*(1-$Q5)</f>
        <v>0</v>
      </c>
      <c r="AO5" s="53">
        <f t="shared" si="0"/>
        <v>0</v>
      </c>
      <c r="AP5" s="53">
        <f t="shared" si="0"/>
        <v>0</v>
      </c>
      <c r="AQ5" s="53">
        <f t="shared" si="0"/>
        <v>0</v>
      </c>
      <c r="AR5" s="53">
        <f t="shared" si="0"/>
        <v>0</v>
      </c>
      <c r="AS5" s="53">
        <f t="shared" si="0"/>
        <v>0</v>
      </c>
      <c r="AT5" s="53">
        <f t="shared" si="0"/>
        <v>0</v>
      </c>
      <c r="AU5" s="53">
        <f t="shared" si="0"/>
        <v>0</v>
      </c>
      <c r="AV5" s="53">
        <f t="shared" si="0"/>
        <v>0</v>
      </c>
      <c r="AW5" s="53">
        <f t="shared" si="0"/>
        <v>0</v>
      </c>
      <c r="AX5" s="53">
        <f t="shared" si="0"/>
        <v>0</v>
      </c>
      <c r="AY5" s="53">
        <f t="shared" si="0"/>
        <v>0</v>
      </c>
      <c r="AZ5" s="53">
        <f t="shared" si="0"/>
        <v>0</v>
      </c>
      <c r="BA5" s="53">
        <f t="shared" si="0"/>
        <v>0</v>
      </c>
      <c r="BB5" s="53">
        <f>SUM(AN5:BA5)*(1+'Додаток 1'!B21)</f>
        <v>0</v>
      </c>
    </row>
    <row r="6" spans="1:54" s="3" customFormat="1" x14ac:dyDescent="0.25">
      <c r="A6" s="76" t="s">
        <v>106</v>
      </c>
      <c r="B6" s="7" t="s">
        <v>85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0"/>
      <c r="Z6" s="2">
        <v>50</v>
      </c>
      <c r="AA6" s="2">
        <v>60</v>
      </c>
      <c r="AB6" s="2">
        <v>60</v>
      </c>
      <c r="AC6" s="2">
        <v>50</v>
      </c>
      <c r="AD6" s="2">
        <v>70</v>
      </c>
      <c r="AE6" s="2">
        <v>130</v>
      </c>
      <c r="AF6" s="2">
        <v>160</v>
      </c>
      <c r="AG6" s="2">
        <v>160</v>
      </c>
      <c r="AH6" s="2">
        <v>160</v>
      </c>
      <c r="AI6" s="2">
        <v>160</v>
      </c>
      <c r="AJ6" s="2">
        <v>100</v>
      </c>
      <c r="AK6" s="2">
        <v>80</v>
      </c>
      <c r="AL6" s="2">
        <v>40</v>
      </c>
      <c r="AM6" s="2">
        <v>60</v>
      </c>
      <c r="AN6" s="53">
        <f t="shared" si="0"/>
        <v>0</v>
      </c>
      <c r="AO6" s="53">
        <f t="shared" si="0"/>
        <v>0</v>
      </c>
      <c r="AP6" s="53">
        <f t="shared" si="0"/>
        <v>0</v>
      </c>
      <c r="AQ6" s="53">
        <f t="shared" si="0"/>
        <v>0</v>
      </c>
      <c r="AR6" s="53">
        <f t="shared" si="0"/>
        <v>0</v>
      </c>
      <c r="AS6" s="53">
        <f t="shared" si="0"/>
        <v>0</v>
      </c>
      <c r="AT6" s="53">
        <f t="shared" si="0"/>
        <v>0</v>
      </c>
      <c r="AU6" s="53">
        <f t="shared" si="0"/>
        <v>0</v>
      </c>
      <c r="AV6" s="53">
        <f t="shared" si="0"/>
        <v>0</v>
      </c>
      <c r="AW6" s="53">
        <f t="shared" si="0"/>
        <v>0</v>
      </c>
      <c r="AX6" s="53">
        <f t="shared" si="0"/>
        <v>0</v>
      </c>
      <c r="AY6" s="53">
        <f t="shared" si="0"/>
        <v>0</v>
      </c>
      <c r="AZ6" s="53">
        <f t="shared" si="0"/>
        <v>0</v>
      </c>
      <c r="BA6" s="53">
        <f t="shared" si="0"/>
        <v>0</v>
      </c>
      <c r="BB6" s="53">
        <f>SUM(AN6:BA6)*(1+'Додаток 1'!B21)</f>
        <v>0</v>
      </c>
    </row>
    <row r="7" spans="1:54" s="3" customFormat="1" x14ac:dyDescent="0.25">
      <c r="A7" s="76" t="s">
        <v>106</v>
      </c>
      <c r="B7" s="7" t="s">
        <v>86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  <c r="Z7" s="2">
        <v>50</v>
      </c>
      <c r="AA7" s="2">
        <v>60</v>
      </c>
      <c r="AB7" s="2">
        <v>60</v>
      </c>
      <c r="AC7" s="2">
        <v>50</v>
      </c>
      <c r="AD7" s="2">
        <v>70</v>
      </c>
      <c r="AE7" s="2">
        <v>130</v>
      </c>
      <c r="AF7" s="2">
        <v>160</v>
      </c>
      <c r="AG7" s="2">
        <v>160</v>
      </c>
      <c r="AH7" s="2">
        <v>160</v>
      </c>
      <c r="AI7" s="2">
        <v>160</v>
      </c>
      <c r="AJ7" s="2">
        <v>100</v>
      </c>
      <c r="AK7" s="2">
        <v>80</v>
      </c>
      <c r="AL7" s="2">
        <v>40</v>
      </c>
      <c r="AM7" s="2">
        <v>60</v>
      </c>
      <c r="AN7" s="53">
        <f t="shared" si="0"/>
        <v>0</v>
      </c>
      <c r="AO7" s="53">
        <f t="shared" si="0"/>
        <v>0</v>
      </c>
      <c r="AP7" s="53">
        <f t="shared" si="0"/>
        <v>0</v>
      </c>
      <c r="AQ7" s="53">
        <f t="shared" si="0"/>
        <v>0</v>
      </c>
      <c r="AR7" s="53">
        <f t="shared" si="0"/>
        <v>0</v>
      </c>
      <c r="AS7" s="53">
        <f t="shared" si="0"/>
        <v>0</v>
      </c>
      <c r="AT7" s="53">
        <f t="shared" si="0"/>
        <v>0</v>
      </c>
      <c r="AU7" s="53">
        <f t="shared" si="0"/>
        <v>0</v>
      </c>
      <c r="AV7" s="53">
        <f t="shared" si="0"/>
        <v>0</v>
      </c>
      <c r="AW7" s="53">
        <f t="shared" si="0"/>
        <v>0</v>
      </c>
      <c r="AX7" s="53">
        <f t="shared" si="0"/>
        <v>0</v>
      </c>
      <c r="AY7" s="53">
        <f t="shared" si="0"/>
        <v>0</v>
      </c>
      <c r="AZ7" s="53">
        <f t="shared" si="0"/>
        <v>0</v>
      </c>
      <c r="BA7" s="53">
        <f t="shared" si="0"/>
        <v>0</v>
      </c>
      <c r="BB7" s="53">
        <f>SUM(AN7:BA7)*(1+'Додаток 1'!B21)</f>
        <v>0</v>
      </c>
    </row>
    <row r="8" spans="1:54" s="3" customFormat="1" x14ac:dyDescent="0.25">
      <c r="A8" s="76" t="s">
        <v>106</v>
      </c>
      <c r="B8" s="7" t="s">
        <v>87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71"/>
      <c r="Z8" s="2">
        <v>50</v>
      </c>
      <c r="AA8" s="2">
        <v>60</v>
      </c>
      <c r="AB8" s="2">
        <v>60</v>
      </c>
      <c r="AC8" s="2">
        <v>50</v>
      </c>
      <c r="AD8" s="2">
        <v>70</v>
      </c>
      <c r="AE8" s="2">
        <v>130</v>
      </c>
      <c r="AF8" s="2">
        <v>160</v>
      </c>
      <c r="AG8" s="2">
        <v>160</v>
      </c>
      <c r="AH8" s="2">
        <v>160</v>
      </c>
      <c r="AI8" s="2">
        <v>160</v>
      </c>
      <c r="AJ8" s="2">
        <v>100</v>
      </c>
      <c r="AK8" s="2">
        <v>80</v>
      </c>
      <c r="AL8" s="2">
        <v>40</v>
      </c>
      <c r="AM8" s="2">
        <v>60</v>
      </c>
      <c r="AN8" s="53">
        <f t="shared" si="0"/>
        <v>0</v>
      </c>
      <c r="AO8" s="53">
        <f t="shared" si="0"/>
        <v>0</v>
      </c>
      <c r="AP8" s="53">
        <f t="shared" si="0"/>
        <v>0</v>
      </c>
      <c r="AQ8" s="53">
        <f t="shared" si="0"/>
        <v>0</v>
      </c>
      <c r="AR8" s="53">
        <f t="shared" si="0"/>
        <v>0</v>
      </c>
      <c r="AS8" s="53">
        <f t="shared" si="0"/>
        <v>0</v>
      </c>
      <c r="AT8" s="53">
        <f t="shared" si="0"/>
        <v>0</v>
      </c>
      <c r="AU8" s="53">
        <f t="shared" si="0"/>
        <v>0</v>
      </c>
      <c r="AV8" s="53">
        <f t="shared" si="0"/>
        <v>0</v>
      </c>
      <c r="AW8" s="53">
        <f t="shared" si="0"/>
        <v>0</v>
      </c>
      <c r="AX8" s="53">
        <f t="shared" si="0"/>
        <v>0</v>
      </c>
      <c r="AY8" s="53">
        <f t="shared" si="0"/>
        <v>0</v>
      </c>
      <c r="AZ8" s="53">
        <f t="shared" si="0"/>
        <v>0</v>
      </c>
      <c r="BA8" s="53">
        <f t="shared" si="0"/>
        <v>0</v>
      </c>
      <c r="BB8" s="53">
        <f>SUM(AN8:BA8)*(1+'Додаток 1'!B21)</f>
        <v>0</v>
      </c>
    </row>
    <row r="9" spans="1:54" s="3" customFormat="1" x14ac:dyDescent="0.25">
      <c r="A9" s="76" t="s">
        <v>106</v>
      </c>
      <c r="B9" s="7" t="s">
        <v>88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71"/>
      <c r="Z9" s="2">
        <v>50</v>
      </c>
      <c r="AA9" s="2">
        <v>60</v>
      </c>
      <c r="AB9" s="2">
        <v>60</v>
      </c>
      <c r="AC9" s="2">
        <v>50</v>
      </c>
      <c r="AD9" s="2">
        <v>70</v>
      </c>
      <c r="AE9" s="2">
        <v>130</v>
      </c>
      <c r="AF9" s="2">
        <v>160</v>
      </c>
      <c r="AG9" s="2">
        <v>160</v>
      </c>
      <c r="AH9" s="2">
        <v>160</v>
      </c>
      <c r="AI9" s="2">
        <v>160</v>
      </c>
      <c r="AJ9" s="2">
        <v>100</v>
      </c>
      <c r="AK9" s="2">
        <v>80</v>
      </c>
      <c r="AL9" s="2">
        <v>40</v>
      </c>
      <c r="AM9" s="2">
        <v>60</v>
      </c>
      <c r="AN9" s="53">
        <f t="shared" si="0"/>
        <v>0</v>
      </c>
      <c r="AO9" s="53">
        <f t="shared" si="0"/>
        <v>0</v>
      </c>
      <c r="AP9" s="53">
        <f t="shared" si="0"/>
        <v>0</v>
      </c>
      <c r="AQ9" s="53">
        <f t="shared" si="0"/>
        <v>0</v>
      </c>
      <c r="AR9" s="53">
        <f t="shared" si="0"/>
        <v>0</v>
      </c>
      <c r="AS9" s="53">
        <f t="shared" si="0"/>
        <v>0</v>
      </c>
      <c r="AT9" s="53">
        <f t="shared" si="0"/>
        <v>0</v>
      </c>
      <c r="AU9" s="53">
        <f t="shared" si="0"/>
        <v>0</v>
      </c>
      <c r="AV9" s="53">
        <f t="shared" si="0"/>
        <v>0</v>
      </c>
      <c r="AW9" s="53">
        <f t="shared" si="0"/>
        <v>0</v>
      </c>
      <c r="AX9" s="53">
        <f t="shared" si="0"/>
        <v>0</v>
      </c>
      <c r="AY9" s="53">
        <f t="shared" si="0"/>
        <v>0</v>
      </c>
      <c r="AZ9" s="53">
        <f t="shared" si="0"/>
        <v>0</v>
      </c>
      <c r="BA9" s="53">
        <f t="shared" si="0"/>
        <v>0</v>
      </c>
      <c r="BB9" s="53">
        <f>SUM(AN9:BA9)*(1+'Додаток 1'!B21)</f>
        <v>0</v>
      </c>
    </row>
    <row r="10" spans="1:54" s="3" customFormat="1" x14ac:dyDescent="0.25">
      <c r="A10" s="76" t="s">
        <v>106</v>
      </c>
      <c r="B10" s="7" t="s">
        <v>89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70"/>
      <c r="Z10" s="2">
        <v>50</v>
      </c>
      <c r="AA10" s="2">
        <v>60</v>
      </c>
      <c r="AB10" s="2">
        <v>60</v>
      </c>
      <c r="AC10" s="2">
        <v>50</v>
      </c>
      <c r="AD10" s="2">
        <v>70</v>
      </c>
      <c r="AE10" s="2">
        <v>130</v>
      </c>
      <c r="AF10" s="2">
        <v>160</v>
      </c>
      <c r="AG10" s="2">
        <v>160</v>
      </c>
      <c r="AH10" s="2">
        <v>160</v>
      </c>
      <c r="AI10" s="2">
        <v>160</v>
      </c>
      <c r="AJ10" s="2">
        <v>100</v>
      </c>
      <c r="AK10" s="2">
        <v>80</v>
      </c>
      <c r="AL10" s="2">
        <v>40</v>
      </c>
      <c r="AM10" s="2">
        <v>60</v>
      </c>
      <c r="AN10" s="53">
        <f t="shared" si="0"/>
        <v>0</v>
      </c>
      <c r="AO10" s="53">
        <f t="shared" si="0"/>
        <v>0</v>
      </c>
      <c r="AP10" s="53">
        <f t="shared" si="0"/>
        <v>0</v>
      </c>
      <c r="AQ10" s="53">
        <f t="shared" si="0"/>
        <v>0</v>
      </c>
      <c r="AR10" s="53">
        <f t="shared" si="0"/>
        <v>0</v>
      </c>
      <c r="AS10" s="53">
        <f t="shared" si="0"/>
        <v>0</v>
      </c>
      <c r="AT10" s="53">
        <f t="shared" si="0"/>
        <v>0</v>
      </c>
      <c r="AU10" s="53">
        <f t="shared" si="0"/>
        <v>0</v>
      </c>
      <c r="AV10" s="53">
        <f t="shared" si="0"/>
        <v>0</v>
      </c>
      <c r="AW10" s="53">
        <f t="shared" si="0"/>
        <v>0</v>
      </c>
      <c r="AX10" s="53">
        <f t="shared" si="0"/>
        <v>0</v>
      </c>
      <c r="AY10" s="53">
        <f t="shared" si="0"/>
        <v>0</v>
      </c>
      <c r="AZ10" s="53">
        <f t="shared" si="0"/>
        <v>0</v>
      </c>
      <c r="BA10" s="53">
        <f t="shared" si="0"/>
        <v>0</v>
      </c>
      <c r="BB10" s="53">
        <f>SUM(AN10:BA10)*(1+'Додаток 1'!B21)</f>
        <v>0</v>
      </c>
    </row>
    <row r="11" spans="1:54" s="3" customFormat="1" x14ac:dyDescent="0.25">
      <c r="A11" s="76" t="s">
        <v>106</v>
      </c>
      <c r="B11" s="7" t="s">
        <v>90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71"/>
      <c r="Z11" s="2">
        <v>50</v>
      </c>
      <c r="AA11" s="2">
        <v>60</v>
      </c>
      <c r="AB11" s="2">
        <v>60</v>
      </c>
      <c r="AC11" s="2">
        <v>50</v>
      </c>
      <c r="AD11" s="2">
        <v>70</v>
      </c>
      <c r="AE11" s="2">
        <v>130</v>
      </c>
      <c r="AF11" s="2">
        <v>160</v>
      </c>
      <c r="AG11" s="2">
        <v>160</v>
      </c>
      <c r="AH11" s="2">
        <v>160</v>
      </c>
      <c r="AI11" s="2">
        <v>160</v>
      </c>
      <c r="AJ11" s="2">
        <v>100</v>
      </c>
      <c r="AK11" s="2">
        <v>80</v>
      </c>
      <c r="AL11" s="2">
        <v>40</v>
      </c>
      <c r="AM11" s="2">
        <v>60</v>
      </c>
      <c r="AN11" s="53">
        <f t="shared" si="0"/>
        <v>0</v>
      </c>
      <c r="AO11" s="53">
        <f t="shared" si="0"/>
        <v>0</v>
      </c>
      <c r="AP11" s="53">
        <f t="shared" si="0"/>
        <v>0</v>
      </c>
      <c r="AQ11" s="53">
        <f t="shared" si="0"/>
        <v>0</v>
      </c>
      <c r="AR11" s="53">
        <f t="shared" si="0"/>
        <v>0</v>
      </c>
      <c r="AS11" s="53">
        <f t="shared" si="0"/>
        <v>0</v>
      </c>
      <c r="AT11" s="53">
        <f t="shared" si="0"/>
        <v>0</v>
      </c>
      <c r="AU11" s="53">
        <f t="shared" si="0"/>
        <v>0</v>
      </c>
      <c r="AV11" s="53">
        <f t="shared" si="0"/>
        <v>0</v>
      </c>
      <c r="AW11" s="53">
        <f t="shared" si="0"/>
        <v>0</v>
      </c>
      <c r="AX11" s="53">
        <f t="shared" si="0"/>
        <v>0</v>
      </c>
      <c r="AY11" s="53">
        <f t="shared" si="0"/>
        <v>0</v>
      </c>
      <c r="AZ11" s="53">
        <f t="shared" si="0"/>
        <v>0</v>
      </c>
      <c r="BA11" s="53">
        <f t="shared" si="0"/>
        <v>0</v>
      </c>
      <c r="BB11" s="53">
        <f>SUM(AN11:BA11)*(1+'Додаток 1'!B21)</f>
        <v>0</v>
      </c>
    </row>
    <row r="12" spans="1:54" s="3" customFormat="1" x14ac:dyDescent="0.25">
      <c r="A12" s="76" t="s">
        <v>106</v>
      </c>
      <c r="B12" s="7" t="s">
        <v>91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1"/>
      <c r="Z12" s="2">
        <v>50</v>
      </c>
      <c r="AA12" s="2">
        <v>60</v>
      </c>
      <c r="AB12" s="2">
        <v>60</v>
      </c>
      <c r="AC12" s="2">
        <v>50</v>
      </c>
      <c r="AD12" s="2">
        <v>70</v>
      </c>
      <c r="AE12" s="2">
        <v>130</v>
      </c>
      <c r="AF12" s="2">
        <v>160</v>
      </c>
      <c r="AG12" s="2">
        <v>160</v>
      </c>
      <c r="AH12" s="2">
        <v>160</v>
      </c>
      <c r="AI12" s="2">
        <v>160</v>
      </c>
      <c r="AJ12" s="2">
        <v>100</v>
      </c>
      <c r="AK12" s="2">
        <v>80</v>
      </c>
      <c r="AL12" s="2">
        <v>40</v>
      </c>
      <c r="AM12" s="2">
        <v>60</v>
      </c>
      <c r="AN12" s="53">
        <f t="shared" si="0"/>
        <v>0</v>
      </c>
      <c r="AO12" s="53">
        <f t="shared" si="0"/>
        <v>0</v>
      </c>
      <c r="AP12" s="53">
        <f t="shared" si="0"/>
        <v>0</v>
      </c>
      <c r="AQ12" s="53">
        <f t="shared" si="0"/>
        <v>0</v>
      </c>
      <c r="AR12" s="53">
        <f t="shared" si="0"/>
        <v>0</v>
      </c>
      <c r="AS12" s="53">
        <f t="shared" si="0"/>
        <v>0</v>
      </c>
      <c r="AT12" s="53">
        <f t="shared" si="0"/>
        <v>0</v>
      </c>
      <c r="AU12" s="53">
        <f t="shared" si="0"/>
        <v>0</v>
      </c>
      <c r="AV12" s="53">
        <f t="shared" si="0"/>
        <v>0</v>
      </c>
      <c r="AW12" s="53">
        <f t="shared" si="0"/>
        <v>0</v>
      </c>
      <c r="AX12" s="53">
        <f t="shared" si="0"/>
        <v>0</v>
      </c>
      <c r="AY12" s="53">
        <f t="shared" si="0"/>
        <v>0</v>
      </c>
      <c r="AZ12" s="53">
        <f t="shared" si="0"/>
        <v>0</v>
      </c>
      <c r="BA12" s="53">
        <f t="shared" si="0"/>
        <v>0</v>
      </c>
      <c r="BB12" s="53">
        <f>SUM(AN12:BA12)*(1+'Додаток 1'!B21)</f>
        <v>0</v>
      </c>
    </row>
  </sheetData>
  <sheetProtection formatColumns="0" formatRows="0"/>
  <protectedRanges>
    <protectedRange sqref="C5:Y12" name="Диапазон1"/>
  </protectedRanges>
  <mergeCells count="7">
    <mergeCell ref="A3:A4"/>
    <mergeCell ref="Q3:Q4"/>
    <mergeCell ref="AN3:BA3"/>
    <mergeCell ref="R3:X3"/>
    <mergeCell ref="C3:P3"/>
    <mergeCell ref="Z3:AM3"/>
    <mergeCell ref="B3:B4"/>
  </mergeCells>
  <conditionalFormatting sqref="C5:X12">
    <cfRule type="containsBlanks" dxfId="0" priority="3">
      <formula>LEN(TRIM(C5))=0</formula>
    </cfRule>
  </conditionalFormatting>
  <dataValidations count="1">
    <dataValidation type="decimal" operator="greaterThan" allowBlank="1" showInputMessage="1" showErrorMessage="1" sqref="C5:X12" xr:uid="{06C8E447-CA3F-401C-AFD7-01F313465EB8}">
      <formula1>0</formula1>
    </dataValidation>
  </dataValidations>
  <pageMargins left="0.27559055118110237" right="0.19685039370078741" top="0.19685039370078741" bottom="0.35433070866141736" header="0.19685039370078741" footer="0.19685039370078741"/>
  <pageSetup scale="65" fitToWidth="2" orientation="landscape" r:id="rId1"/>
  <colBreaks count="1" manualBreakCount="1">
    <brk id="25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Документація</vt:lpstr>
      <vt:lpstr>Додаток 1</vt:lpstr>
      <vt:lpstr>Додаток 2</vt:lpstr>
      <vt:lpstr>'Додаток 2'!Заголовки_для_друку</vt:lpstr>
      <vt:lpstr>'Додаток 1'!Область_друку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2025-03-10T15:45:35Z</dcterms:modified>
</cp:coreProperties>
</file>